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fe Balance Sheet" sheetId="1" r:id="rId1"/>
    <sheet name="Life Revenue Account" sheetId="2" r:id="rId2"/>
    <sheet name="Life Achievement" sheetId="3" r:id="rId3"/>
    <sheet name="Life Growth Rat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<sst xmlns="http://schemas.openxmlformats.org/spreadsheetml/2006/main" count="219" uniqueCount="89">
  <si>
    <t>Name of Company</t>
  </si>
  <si>
    <t xml:space="preserve">Net Claims </t>
  </si>
  <si>
    <t>Agency Commission</t>
  </si>
  <si>
    <t>Life Fund as of current year</t>
  </si>
  <si>
    <t>Last Years Balance</t>
  </si>
  <si>
    <t>Net Premium</t>
  </si>
  <si>
    <t>Total</t>
  </si>
  <si>
    <t>Grand Total</t>
  </si>
  <si>
    <t>Jibon Bima Corporation</t>
  </si>
  <si>
    <t>Sl No</t>
  </si>
  <si>
    <t>Others Exp</t>
  </si>
  <si>
    <t>Other Income</t>
  </si>
  <si>
    <t>Dividend</t>
  </si>
  <si>
    <t>Investment</t>
  </si>
  <si>
    <t>ASSETS:</t>
  </si>
  <si>
    <t>LIABILITIES:</t>
  </si>
  <si>
    <t>Fixed Diposit</t>
  </si>
  <si>
    <t>Other Assets</t>
  </si>
  <si>
    <t>Total Assets</t>
  </si>
  <si>
    <t>Share Capital</t>
  </si>
  <si>
    <t>Creditors</t>
  </si>
  <si>
    <t>Total Liabilities</t>
  </si>
  <si>
    <t xml:space="preserve">Total - </t>
  </si>
  <si>
    <t>Jibon Bima Corporation (P)</t>
  </si>
  <si>
    <t xml:space="preserve">Grand Total - </t>
  </si>
  <si>
    <t>Balance of Funds Account</t>
  </si>
  <si>
    <t>Cash &amp; Bank Balances (Excluding FDR)</t>
  </si>
  <si>
    <t xml:space="preserve">Debtors </t>
  </si>
  <si>
    <t>Bangladesh Insurance Association</t>
  </si>
  <si>
    <t>.</t>
  </si>
  <si>
    <t>American Life Insurance Co.</t>
  </si>
  <si>
    <t>Fixed Asset</t>
  </si>
  <si>
    <t>Expenses</t>
  </si>
  <si>
    <t>Income</t>
  </si>
  <si>
    <t>Increase/decrease Life Fubnd</t>
  </si>
  <si>
    <t>Life Fund Last Year (2012)</t>
  </si>
  <si>
    <t>Life Fund Current Year (2013)</t>
  </si>
  <si>
    <t>Reserve</t>
  </si>
  <si>
    <t xml:space="preserve">Income tax </t>
  </si>
  <si>
    <t>Total Mgt Exp.</t>
  </si>
  <si>
    <t>Allowance &amp; Commission</t>
  </si>
  <si>
    <t>Balance Sheet of Life Insurance Companies as at 31st December, 2013</t>
  </si>
  <si>
    <t>Revenue Accounts of Life Insurance Companies (including JBC) for the year ended 31st december, 2013</t>
  </si>
  <si>
    <t>#</t>
  </si>
  <si>
    <t>Figure in Million of Taka</t>
  </si>
  <si>
    <t>Growth of life fund</t>
  </si>
  <si>
    <t>BAIRA Life Insurance Co. Ltd.</t>
  </si>
  <si>
    <t>Best Life Insurance Ltd,</t>
  </si>
  <si>
    <t>Delta Life Insurance Co. Ltd.</t>
  </si>
  <si>
    <t>Fareast Islami Life Insurance Co.Ltd.</t>
  </si>
  <si>
    <t>Golden Life Insurance Ltd.</t>
  </si>
  <si>
    <t>Guardian Life Insurance Ltd.</t>
  </si>
  <si>
    <t>Homeland Life Insurance Co.Ld.</t>
  </si>
  <si>
    <t>Meghna Llife Insurance Co. Ltd.</t>
  </si>
  <si>
    <t>Mercantile Islami Life Insurance Ltd.</t>
  </si>
  <si>
    <t>National Life Insurance Co. Ltd.</t>
  </si>
  <si>
    <t>NRB Global Life Insurance Co.Ltd.</t>
  </si>
  <si>
    <t>Padma Islami Life Insurance Ltd.</t>
  </si>
  <si>
    <t>Popular Life Insurance Co. Ltd.</t>
  </si>
  <si>
    <t>Pragati Life Insurance  Ltd.</t>
  </si>
  <si>
    <t>Prime Islami Life Insurance Ltd.</t>
  </si>
  <si>
    <t>Progressive Life Insurance Co.Ltd.</t>
  </si>
  <si>
    <t>Rupali Life Insurance Co. Ltd.</t>
  </si>
  <si>
    <t>Sandhani Life Insurance Co. Ltd.</t>
  </si>
  <si>
    <t>Sunflower Life Insurance Co. Ltd.</t>
  </si>
  <si>
    <t>Sunlife Insurance Co. Ltd.</t>
  </si>
  <si>
    <t>Zenith Islami Life Insurance Ltd.</t>
  </si>
  <si>
    <t>Sonali Life Insurance Co. Ltd.</t>
  </si>
  <si>
    <t>1st Year premium income 2013</t>
  </si>
  <si>
    <t>1st Year premium income 2012</t>
  </si>
  <si>
    <t>Growth of 1st Year premium income</t>
  </si>
  <si>
    <t>"Life Insurance premium growth"</t>
  </si>
  <si>
    <t>Growth(%)</t>
  </si>
  <si>
    <t>Figures in  Taka</t>
  </si>
  <si>
    <t>Figure in Tk.</t>
  </si>
  <si>
    <t>Name of the Company</t>
  </si>
  <si>
    <t xml:space="preserve">Premium Income </t>
  </si>
  <si>
    <t>Net claims</t>
  </si>
  <si>
    <t>Income Tax</t>
  </si>
  <si>
    <t>Fixed Deposits</t>
  </si>
  <si>
    <t>Investment and other income</t>
  </si>
  <si>
    <t>Life Fund</t>
  </si>
  <si>
    <t xml:space="preserve">Total Assets </t>
  </si>
  <si>
    <t>1st Year</t>
  </si>
  <si>
    <t>Renewal</t>
  </si>
  <si>
    <t>Group term &amp; others</t>
  </si>
  <si>
    <t>Revenue Accounts of Life Insurance Companies (including JBC) for the year ended 31st December, 2013</t>
  </si>
  <si>
    <t xml:space="preserve"> Achievement of Life Insurance Companies (including JBC) for the year ended 31st December, 2013</t>
  </si>
  <si>
    <t>Figure in Taka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</si>
</sst>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(* #,##0_);_(* \(#,##0\);_(* &quot;-&quot;??_);_(@_)"/>
    <numFmt numFmtId="173" formatCode="_ * #,##0.0_ ;_ * \-#,##0.0_ ;_ * &quot;-&quot;??_ ;_ @_ "/>
    <numFmt numFmtId="174" formatCode="_ * #,##0_ ;_ * \-#,##0_ ;_ * &quot;-&quot;??_ ;_ @_ "/>
    <numFmt numFmtId="175" formatCode="_(* #,##0.0_);_(* \(#,##0.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ahoma"/>
      <family val="2"/>
    </font>
    <font>
      <b/>
      <sz val="7"/>
      <name val="Tahoma"/>
      <family val="2"/>
    </font>
    <font>
      <b/>
      <sz val="13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7"/>
      <color indexed="8"/>
      <name val="Calibri"/>
      <family val="2"/>
    </font>
    <font>
      <b/>
      <sz val="7"/>
      <color indexed="8"/>
      <name val="Tahoma"/>
      <family val="2"/>
    </font>
    <font>
      <b/>
      <sz val="7"/>
      <color indexed="8"/>
      <name val="Calibri"/>
      <family val="0"/>
    </font>
    <font>
      <b/>
      <sz val="12"/>
      <color indexed="8"/>
      <name val="Calibri"/>
      <family val="0"/>
    </font>
    <font>
      <sz val="7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174" fontId="8" fillId="0" borderId="10" xfId="42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72" fontId="3" fillId="0" borderId="10" xfId="42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171" fontId="8" fillId="0" borderId="0" xfId="0" applyNumberFormat="1" applyFont="1" applyFill="1" applyAlignment="1">
      <alignment/>
    </xf>
    <xf numFmtId="172" fontId="3" fillId="0" borderId="10" xfId="42" applyNumberFormat="1" applyFont="1" applyFill="1" applyBorder="1" applyAlignment="1">
      <alignment horizontal="center" vertical="center"/>
    </xf>
    <xf numFmtId="172" fontId="2" fillId="0" borderId="10" xfId="42" applyNumberFormat="1" applyFont="1" applyFill="1" applyBorder="1" applyAlignment="1">
      <alignment horizontal="left" vertical="center"/>
    </xf>
    <xf numFmtId="174" fontId="2" fillId="0" borderId="10" xfId="42" applyNumberFormat="1" applyFont="1" applyFill="1" applyBorder="1" applyAlignment="1">
      <alignment vertical="center"/>
    </xf>
    <xf numFmtId="174" fontId="8" fillId="0" borderId="0" xfId="0" applyNumberFormat="1" applyFont="1" applyAlignment="1">
      <alignment/>
    </xf>
    <xf numFmtId="174" fontId="8" fillId="0" borderId="12" xfId="42" applyNumberFormat="1" applyFont="1" applyBorder="1" applyAlignment="1">
      <alignment vertical="center"/>
    </xf>
    <xf numFmtId="0" fontId="9" fillId="32" borderId="13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8" fillId="0" borderId="10" xfId="0" applyFont="1" applyBorder="1" applyAlignment="1">
      <alignment vertical="center"/>
    </xf>
    <xf numFmtId="0" fontId="8" fillId="32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174" fontId="10" fillId="0" borderId="10" xfId="42" applyNumberFormat="1" applyFont="1" applyBorder="1" applyAlignment="1">
      <alignment vertical="center"/>
    </xf>
    <xf numFmtId="171" fontId="8" fillId="0" borderId="12" xfId="42" applyFont="1" applyBorder="1" applyAlignment="1">
      <alignment vertical="center"/>
    </xf>
    <xf numFmtId="171" fontId="8" fillId="0" borderId="10" xfId="42" applyFont="1" applyBorder="1" applyAlignment="1">
      <alignment vertical="center"/>
    </xf>
    <xf numFmtId="171" fontId="10" fillId="0" borderId="10" xfId="42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172" fontId="2" fillId="0" borderId="10" xfId="42" applyNumberFormat="1" applyFont="1" applyBorder="1" applyAlignment="1">
      <alignment vertical="center"/>
    </xf>
    <xf numFmtId="172" fontId="3" fillId="0" borderId="10" xfId="42" applyNumberFormat="1" applyFont="1" applyBorder="1" applyAlignment="1">
      <alignment vertical="center"/>
    </xf>
    <xf numFmtId="172" fontId="3" fillId="0" borderId="10" xfId="42" applyNumberFormat="1" applyFont="1" applyBorder="1" applyAlignment="1">
      <alignment/>
    </xf>
    <xf numFmtId="171" fontId="2" fillId="0" borderId="10" xfId="42" applyFont="1" applyBorder="1" applyAlignment="1">
      <alignment vertical="center"/>
    </xf>
    <xf numFmtId="171" fontId="3" fillId="0" borderId="10" xfId="42" applyFont="1" applyBorder="1" applyAlignment="1">
      <alignment vertical="center"/>
    </xf>
    <xf numFmtId="171" fontId="2" fillId="0" borderId="15" xfId="42" applyFont="1" applyBorder="1" applyAlignment="1">
      <alignment vertical="center"/>
    </xf>
    <xf numFmtId="171" fontId="8" fillId="0" borderId="0" xfId="42" applyFont="1" applyBorder="1" applyAlignment="1">
      <alignment vertical="center"/>
    </xf>
    <xf numFmtId="0" fontId="12" fillId="0" borderId="0" xfId="0" applyFont="1" applyAlignment="1">
      <alignment/>
    </xf>
    <xf numFmtId="171" fontId="12" fillId="0" borderId="15" xfId="42" applyFont="1" applyBorder="1" applyAlignment="1">
      <alignment vertical="center"/>
    </xf>
    <xf numFmtId="171" fontId="12" fillId="0" borderId="10" xfId="42" applyFont="1" applyBorder="1" applyAlignment="1">
      <alignment vertical="center"/>
    </xf>
    <xf numFmtId="171" fontId="12" fillId="0" borderId="10" xfId="42" applyFont="1" applyBorder="1" applyAlignment="1">
      <alignment/>
    </xf>
    <xf numFmtId="174" fontId="12" fillId="0" borderId="0" xfId="0" applyNumberFormat="1" applyFont="1" applyAlignment="1">
      <alignment/>
    </xf>
    <xf numFmtId="171" fontId="9" fillId="0" borderId="10" xfId="42" applyFont="1" applyBorder="1" applyAlignment="1">
      <alignment vertical="center"/>
    </xf>
    <xf numFmtId="171" fontId="9" fillId="0" borderId="15" xfId="42" applyFont="1" applyBorder="1" applyAlignment="1">
      <alignment vertical="center"/>
    </xf>
    <xf numFmtId="0" fontId="9" fillId="0" borderId="0" xfId="0" applyFont="1" applyAlignment="1">
      <alignment/>
    </xf>
    <xf numFmtId="171" fontId="12" fillId="0" borderId="15" xfId="42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172" fontId="3" fillId="0" borderId="10" xfId="42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surance%20Database\New%20folder\Year%20Book-2013\year%20book%20lif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 balancesheet mill"/>
      <sheetName val="balancesheet"/>
      <sheetName val="Final revenue acmill"/>
      <sheetName val="revenue ac"/>
    </sheetNames>
    <sheetDataSet>
      <sheetData sheetId="1">
        <row r="9">
          <cell r="I9">
            <v>78536090259</v>
          </cell>
        </row>
        <row r="10">
          <cell r="I10">
            <v>1297358108</v>
          </cell>
        </row>
        <row r="11">
          <cell r="I11">
            <v>258873831</v>
          </cell>
        </row>
        <row r="12">
          <cell r="I12">
            <v>30889379128</v>
          </cell>
        </row>
        <row r="13">
          <cell r="I13">
            <v>32264174013</v>
          </cell>
        </row>
        <row r="14">
          <cell r="I14">
            <v>2938097522</v>
          </cell>
        </row>
        <row r="15">
          <cell r="I15">
            <v>197659740</v>
          </cell>
        </row>
        <row r="16">
          <cell r="I16">
            <v>2788208998</v>
          </cell>
        </row>
        <row r="17">
          <cell r="I17">
            <v>13488337789</v>
          </cell>
        </row>
        <row r="18">
          <cell r="I18">
            <v>215087877</v>
          </cell>
        </row>
        <row r="19">
          <cell r="I19">
            <v>32359730919</v>
          </cell>
        </row>
        <row r="20">
          <cell r="I20">
            <v>199052246</v>
          </cell>
        </row>
        <row r="21">
          <cell r="I21">
            <v>3543352642</v>
          </cell>
        </row>
        <row r="22">
          <cell r="I22">
            <v>25403361516</v>
          </cell>
        </row>
        <row r="23">
          <cell r="I23">
            <v>3512807956</v>
          </cell>
        </row>
        <row r="24">
          <cell r="I24">
            <v>6973814717</v>
          </cell>
        </row>
        <row r="25">
          <cell r="I25">
            <v>4170345270</v>
          </cell>
        </row>
        <row r="26">
          <cell r="I26">
            <v>3497187513</v>
          </cell>
        </row>
        <row r="27">
          <cell r="I27">
            <v>11082062144</v>
          </cell>
        </row>
        <row r="28">
          <cell r="I28">
            <v>223287275</v>
          </cell>
        </row>
        <row r="29">
          <cell r="I29">
            <v>2073567037</v>
          </cell>
        </row>
        <row r="30">
          <cell r="I30">
            <v>3702246652</v>
          </cell>
        </row>
        <row r="31">
          <cell r="I31">
            <v>213123056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P19" sqref="P19"/>
    </sheetView>
  </sheetViews>
  <sheetFormatPr defaultColWidth="9.140625" defaultRowHeight="15"/>
  <cols>
    <col min="1" max="1" width="2.421875" style="0" customWidth="1"/>
    <col min="2" max="2" width="11.57421875" style="0" customWidth="1"/>
    <col min="3" max="3" width="10.28125" style="0" customWidth="1"/>
    <col min="4" max="4" width="13.00390625" style="0" customWidth="1"/>
    <col min="5" max="5" width="12.7109375" style="0" customWidth="1"/>
    <col min="6" max="6" width="11.28125" style="0" customWidth="1"/>
    <col min="7" max="7" width="9.57421875" style="0" customWidth="1"/>
    <col min="8" max="8" width="9.8515625" style="0" customWidth="1"/>
    <col min="9" max="9" width="12.7109375" style="0" customWidth="1"/>
    <col min="10" max="10" width="9.421875" style="0" customWidth="1"/>
    <col min="11" max="11" width="11.7109375" style="0" customWidth="1"/>
    <col min="12" max="12" width="9.28125" style="0" customWidth="1"/>
    <col min="13" max="13" width="10.28125" style="0" customWidth="1"/>
    <col min="14" max="14" width="11.57421875" style="0" customWidth="1"/>
    <col min="15" max="15" width="13.7109375" style="0" bestFit="1" customWidth="1"/>
    <col min="16" max="16" width="14.7109375" style="0" bestFit="1" customWidth="1"/>
  </cols>
  <sheetData>
    <row r="1" spans="2:14" ht="15.75">
      <c r="B1" s="58" t="s">
        <v>28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3" spans="2:14" ht="16.5">
      <c r="B3" s="59" t="s">
        <v>41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14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5">
      <c r="B5" s="3"/>
      <c r="C5" s="3"/>
      <c r="D5" s="5"/>
      <c r="E5" s="3"/>
      <c r="F5" s="3"/>
      <c r="G5" s="3"/>
      <c r="H5" s="3"/>
      <c r="I5" s="4"/>
      <c r="J5" s="3"/>
      <c r="K5" s="3"/>
      <c r="L5" s="3"/>
      <c r="M5" s="3"/>
      <c r="N5" s="3"/>
    </row>
    <row r="6" spans="2:15" ht="15">
      <c r="B6" s="13" t="s">
        <v>29</v>
      </c>
      <c r="C6" s="14" t="s">
        <v>14</v>
      </c>
      <c r="D6" s="13"/>
      <c r="E6" s="13"/>
      <c r="F6" s="13"/>
      <c r="G6" s="13"/>
      <c r="H6" s="13"/>
      <c r="I6" s="13"/>
      <c r="J6" s="14" t="s">
        <v>15</v>
      </c>
      <c r="K6" s="13"/>
      <c r="L6" s="13"/>
      <c r="M6" s="60" t="s">
        <v>73</v>
      </c>
      <c r="N6" s="60"/>
      <c r="O6" s="7"/>
    </row>
    <row r="7" spans="1:15" ht="21" customHeight="1">
      <c r="A7" s="56" t="s">
        <v>43</v>
      </c>
      <c r="B7" s="61" t="s">
        <v>0</v>
      </c>
      <c r="C7" s="57" t="s">
        <v>13</v>
      </c>
      <c r="D7" s="55" t="s">
        <v>16</v>
      </c>
      <c r="E7" s="62" t="s">
        <v>26</v>
      </c>
      <c r="F7" s="57" t="s">
        <v>27</v>
      </c>
      <c r="G7" s="57" t="s">
        <v>17</v>
      </c>
      <c r="H7" s="57" t="s">
        <v>31</v>
      </c>
      <c r="I7" s="57" t="s">
        <v>18</v>
      </c>
      <c r="J7" s="55" t="s">
        <v>19</v>
      </c>
      <c r="K7" s="55" t="s">
        <v>25</v>
      </c>
      <c r="L7" s="55" t="s">
        <v>37</v>
      </c>
      <c r="M7" s="57" t="s">
        <v>20</v>
      </c>
      <c r="N7" s="55" t="s">
        <v>21</v>
      </c>
      <c r="O7" s="7"/>
    </row>
    <row r="8" spans="1:15" ht="15.75" thickBot="1">
      <c r="A8" s="56"/>
      <c r="B8" s="61"/>
      <c r="C8" s="57"/>
      <c r="D8" s="55"/>
      <c r="E8" s="62"/>
      <c r="F8" s="57"/>
      <c r="G8" s="57"/>
      <c r="H8" s="57"/>
      <c r="I8" s="57"/>
      <c r="J8" s="55"/>
      <c r="K8" s="55"/>
      <c r="L8" s="55"/>
      <c r="M8" s="57"/>
      <c r="N8" s="55"/>
      <c r="O8" s="7"/>
    </row>
    <row r="9" spans="1:15" s="6" customFormat="1" ht="13.5" customHeight="1">
      <c r="A9" s="34">
        <v>1</v>
      </c>
      <c r="B9" s="28" t="s">
        <v>30</v>
      </c>
      <c r="C9" s="20">
        <v>67855746663</v>
      </c>
      <c r="D9" s="20">
        <v>0</v>
      </c>
      <c r="E9" s="20">
        <v>547598024</v>
      </c>
      <c r="F9" s="20">
        <v>9877416255</v>
      </c>
      <c r="G9" s="20">
        <v>255329317</v>
      </c>
      <c r="H9" s="20">
        <v>0</v>
      </c>
      <c r="I9" s="20">
        <f>SUM(C9:H9)</f>
        <v>78536090259</v>
      </c>
      <c r="J9" s="20">
        <v>0</v>
      </c>
      <c r="K9" s="20">
        <v>68643966832</v>
      </c>
      <c r="L9" s="20">
        <v>0</v>
      </c>
      <c r="M9" s="20">
        <v>9892123428</v>
      </c>
      <c r="N9" s="20">
        <f>SUM(J9:M9)</f>
        <v>78536090260</v>
      </c>
      <c r="O9" s="16"/>
    </row>
    <row r="10" spans="1:15" s="6" customFormat="1" ht="13.5" customHeight="1">
      <c r="A10" s="34">
        <v>2</v>
      </c>
      <c r="B10" s="1" t="s">
        <v>46</v>
      </c>
      <c r="C10" s="20">
        <v>393408965</v>
      </c>
      <c r="D10" s="20">
        <v>0</v>
      </c>
      <c r="E10" s="20">
        <v>257270762</v>
      </c>
      <c r="F10" s="20">
        <v>1217716</v>
      </c>
      <c r="G10" s="20">
        <v>241323072</v>
      </c>
      <c r="H10" s="20">
        <v>404137593</v>
      </c>
      <c r="I10" s="20">
        <f aca="true" t="shared" si="0" ref="I10:I34">SUM(C10:H10)</f>
        <v>1297358108</v>
      </c>
      <c r="J10" s="20">
        <v>182160000</v>
      </c>
      <c r="K10" s="20">
        <v>1082839322</v>
      </c>
      <c r="L10" s="20">
        <v>0</v>
      </c>
      <c r="M10" s="20">
        <v>32358785</v>
      </c>
      <c r="N10" s="20">
        <f aca="true" t="shared" si="1" ref="N10:N34">SUM(J10:M10)</f>
        <v>1297358107</v>
      </c>
      <c r="O10" s="16"/>
    </row>
    <row r="11" spans="1:15" s="6" customFormat="1" ht="13.5" customHeight="1">
      <c r="A11" s="34">
        <v>3</v>
      </c>
      <c r="B11" s="1" t="s">
        <v>47</v>
      </c>
      <c r="C11" s="20">
        <v>15000000</v>
      </c>
      <c r="D11" s="20">
        <v>165113852</v>
      </c>
      <c r="E11" s="20">
        <v>26156089</v>
      </c>
      <c r="F11" s="20">
        <v>6825821</v>
      </c>
      <c r="G11" s="20">
        <v>1673738</v>
      </c>
      <c r="H11" s="20">
        <v>44104331</v>
      </c>
      <c r="I11" s="20">
        <f t="shared" si="0"/>
        <v>258873831</v>
      </c>
      <c r="J11" s="20">
        <v>180000000</v>
      </c>
      <c r="K11" s="20">
        <v>1822337</v>
      </c>
      <c r="L11" s="20">
        <v>0</v>
      </c>
      <c r="M11" s="20">
        <v>77051494</v>
      </c>
      <c r="N11" s="20">
        <f t="shared" si="1"/>
        <v>258873831</v>
      </c>
      <c r="O11" s="16"/>
    </row>
    <row r="12" spans="1:15" s="6" customFormat="1" ht="13.5" customHeight="1">
      <c r="A12" s="34">
        <v>4</v>
      </c>
      <c r="B12" s="1" t="s">
        <v>48</v>
      </c>
      <c r="C12" s="20">
        <v>16070145644</v>
      </c>
      <c r="D12" s="20">
        <v>8881861312</v>
      </c>
      <c r="E12" s="20">
        <v>1112874097</v>
      </c>
      <c r="F12" s="20">
        <v>3435855351</v>
      </c>
      <c r="G12" s="20">
        <v>9885793</v>
      </c>
      <c r="H12" s="20">
        <v>1378756931</v>
      </c>
      <c r="I12" s="20">
        <f t="shared" si="0"/>
        <v>30889379128</v>
      </c>
      <c r="J12" s="20">
        <v>990000000</v>
      </c>
      <c r="K12" s="20">
        <v>28052197128</v>
      </c>
      <c r="L12" s="20">
        <v>1000000</v>
      </c>
      <c r="M12" s="20">
        <v>1846182000</v>
      </c>
      <c r="N12" s="20">
        <f t="shared" si="1"/>
        <v>30889379128</v>
      </c>
      <c r="O12" s="16"/>
    </row>
    <row r="13" spans="1:15" s="6" customFormat="1" ht="13.5" customHeight="1">
      <c r="A13" s="34">
        <v>5</v>
      </c>
      <c r="B13" s="1" t="s">
        <v>49</v>
      </c>
      <c r="C13" s="20">
        <v>2515897757</v>
      </c>
      <c r="D13" s="20">
        <v>16440763841</v>
      </c>
      <c r="E13" s="20">
        <v>4082283718</v>
      </c>
      <c r="F13" s="20">
        <v>3022283351</v>
      </c>
      <c r="G13" s="20">
        <v>7620063</v>
      </c>
      <c r="H13" s="20">
        <v>6195325283</v>
      </c>
      <c r="I13" s="20">
        <f t="shared" si="0"/>
        <v>32264174013</v>
      </c>
      <c r="J13" s="20">
        <v>566232970</v>
      </c>
      <c r="K13" s="20">
        <v>28590332429</v>
      </c>
      <c r="L13" s="20">
        <v>0</v>
      </c>
      <c r="M13" s="20">
        <v>3107608614</v>
      </c>
      <c r="N13" s="20">
        <f t="shared" si="1"/>
        <v>32264174013</v>
      </c>
      <c r="O13" s="16"/>
    </row>
    <row r="14" spans="1:15" s="6" customFormat="1" ht="13.5" customHeight="1">
      <c r="A14" s="34">
        <v>6</v>
      </c>
      <c r="B14" s="1" t="s">
        <v>50</v>
      </c>
      <c r="C14" s="20">
        <v>356902120</v>
      </c>
      <c r="D14" s="20">
        <v>469744507</v>
      </c>
      <c r="E14" s="20">
        <v>258216186</v>
      </c>
      <c r="F14" s="20">
        <v>285956484</v>
      </c>
      <c r="G14" s="20">
        <v>6244372</v>
      </c>
      <c r="H14" s="20">
        <v>1561033853</v>
      </c>
      <c r="I14" s="20">
        <f t="shared" si="0"/>
        <v>2938097522</v>
      </c>
      <c r="J14" s="20">
        <v>30000000</v>
      </c>
      <c r="K14" s="20">
        <v>1665915550</v>
      </c>
      <c r="L14" s="20">
        <v>0</v>
      </c>
      <c r="M14" s="20">
        <v>1242181972</v>
      </c>
      <c r="N14" s="20">
        <f t="shared" si="1"/>
        <v>2938097522</v>
      </c>
      <c r="O14" s="16"/>
    </row>
    <row r="15" spans="1:15" s="6" customFormat="1" ht="13.5" customHeight="1">
      <c r="A15" s="34">
        <v>7</v>
      </c>
      <c r="B15" s="1" t="s">
        <v>51</v>
      </c>
      <c r="C15" s="20">
        <v>15200000</v>
      </c>
      <c r="D15" s="20">
        <v>0</v>
      </c>
      <c r="E15" s="20">
        <v>173689145</v>
      </c>
      <c r="F15" s="20">
        <v>8770595</v>
      </c>
      <c r="G15" s="20">
        <v>0</v>
      </c>
      <c r="H15" s="20">
        <v>0</v>
      </c>
      <c r="I15" s="20">
        <f>SUM(C15:H15)</f>
        <v>197659740</v>
      </c>
      <c r="J15" s="20">
        <v>182000000</v>
      </c>
      <c r="K15" s="20">
        <v>-1591319</v>
      </c>
      <c r="L15" s="20">
        <v>0</v>
      </c>
      <c r="M15" s="20">
        <v>17251059</v>
      </c>
      <c r="N15" s="20">
        <f>SUM(J15:M15)</f>
        <v>197659740</v>
      </c>
      <c r="O15" s="16"/>
    </row>
    <row r="16" spans="1:15" s="6" customFormat="1" ht="13.5" customHeight="1">
      <c r="A16" s="34">
        <v>8</v>
      </c>
      <c r="B16" s="1" t="s">
        <v>52</v>
      </c>
      <c r="C16" s="20">
        <v>929340071</v>
      </c>
      <c r="D16" s="20">
        <v>559439195</v>
      </c>
      <c r="E16" s="20">
        <v>311142344</v>
      </c>
      <c r="F16" s="20">
        <v>599776171</v>
      </c>
      <c r="G16" s="20">
        <v>0</v>
      </c>
      <c r="H16" s="20">
        <v>388511217</v>
      </c>
      <c r="I16" s="20">
        <f t="shared" si="0"/>
        <v>2788208998</v>
      </c>
      <c r="J16" s="20">
        <v>30000000</v>
      </c>
      <c r="K16" s="20">
        <v>2392333979</v>
      </c>
      <c r="L16" s="20">
        <v>253078526</v>
      </c>
      <c r="M16" s="20">
        <v>112796493</v>
      </c>
      <c r="N16" s="20">
        <f t="shared" si="1"/>
        <v>2788208998</v>
      </c>
      <c r="O16" s="16"/>
    </row>
    <row r="17" spans="1:15" s="6" customFormat="1" ht="13.5" customHeight="1">
      <c r="A17" s="34">
        <v>9</v>
      </c>
      <c r="B17" s="1" t="s">
        <v>53</v>
      </c>
      <c r="C17" s="20">
        <v>4925005414</v>
      </c>
      <c r="D17" s="20">
        <v>4386116851</v>
      </c>
      <c r="E17" s="20">
        <v>2309538851</v>
      </c>
      <c r="F17" s="20">
        <v>1633369900</v>
      </c>
      <c r="G17" s="20">
        <v>19999547</v>
      </c>
      <c r="H17" s="20">
        <v>214307226</v>
      </c>
      <c r="I17" s="20">
        <f t="shared" si="0"/>
        <v>13488337789</v>
      </c>
      <c r="J17" s="20">
        <v>230343680</v>
      </c>
      <c r="K17" s="20">
        <v>12084589746</v>
      </c>
      <c r="L17" s="20">
        <v>0</v>
      </c>
      <c r="M17" s="20">
        <v>1173404363</v>
      </c>
      <c r="N17" s="20">
        <f t="shared" si="1"/>
        <v>13488337789</v>
      </c>
      <c r="O17" s="16"/>
    </row>
    <row r="18" spans="1:15" s="6" customFormat="1" ht="13.5" customHeight="1">
      <c r="A18" s="34">
        <v>10</v>
      </c>
      <c r="B18" s="1" t="s">
        <v>54</v>
      </c>
      <c r="C18" s="20">
        <v>15000000</v>
      </c>
      <c r="D18" s="20">
        <v>160000000</v>
      </c>
      <c r="E18" s="20">
        <v>23628840</v>
      </c>
      <c r="F18" s="20">
        <v>6514615</v>
      </c>
      <c r="G18" s="20">
        <v>2794820</v>
      </c>
      <c r="H18" s="20">
        <v>7149602</v>
      </c>
      <c r="I18" s="20">
        <f t="shared" si="0"/>
        <v>215087877</v>
      </c>
      <c r="J18" s="20">
        <v>180000000</v>
      </c>
      <c r="K18" s="20">
        <v>5001152</v>
      </c>
      <c r="L18" s="20">
        <v>15000000</v>
      </c>
      <c r="M18" s="20">
        <v>15086725</v>
      </c>
      <c r="N18" s="20">
        <f t="shared" si="1"/>
        <v>215087877</v>
      </c>
      <c r="O18" s="16"/>
    </row>
    <row r="19" spans="1:15" s="6" customFormat="1" ht="13.5" customHeight="1">
      <c r="A19" s="34">
        <v>11</v>
      </c>
      <c r="B19" s="1" t="s">
        <v>55</v>
      </c>
      <c r="C19" s="20">
        <v>9832103579</v>
      </c>
      <c r="D19" s="20">
        <v>13740713689</v>
      </c>
      <c r="E19" s="20">
        <v>4353571481</v>
      </c>
      <c r="F19" s="20">
        <v>2937078139</v>
      </c>
      <c r="G19" s="20">
        <v>1155204225</v>
      </c>
      <c r="H19" s="20">
        <v>341059806</v>
      </c>
      <c r="I19" s="20">
        <f t="shared" si="0"/>
        <v>32359730919</v>
      </c>
      <c r="J19" s="20">
        <v>495520590</v>
      </c>
      <c r="K19" s="20">
        <v>27700195712</v>
      </c>
      <c r="L19" s="20">
        <v>0</v>
      </c>
      <c r="M19" s="20">
        <v>4164014617</v>
      </c>
      <c r="N19" s="20">
        <f t="shared" si="1"/>
        <v>32359730919</v>
      </c>
      <c r="O19" s="16"/>
    </row>
    <row r="20" spans="1:15" s="6" customFormat="1" ht="13.5" customHeight="1">
      <c r="A20" s="34">
        <v>12</v>
      </c>
      <c r="B20" s="1" t="s">
        <v>56</v>
      </c>
      <c r="C20" s="20">
        <v>15000000</v>
      </c>
      <c r="D20" s="20">
        <v>0</v>
      </c>
      <c r="E20" s="20">
        <v>168962297</v>
      </c>
      <c r="F20" s="20">
        <v>5131809</v>
      </c>
      <c r="G20" s="20">
        <v>853532</v>
      </c>
      <c r="H20" s="20">
        <v>9104608</v>
      </c>
      <c r="I20" s="20">
        <f t="shared" si="0"/>
        <v>199052246</v>
      </c>
      <c r="J20" s="20">
        <v>180000000</v>
      </c>
      <c r="K20" s="20">
        <v>-1548356</v>
      </c>
      <c r="L20" s="20">
        <v>15000000</v>
      </c>
      <c r="M20" s="20">
        <v>5600602</v>
      </c>
      <c r="N20" s="20">
        <f t="shared" si="1"/>
        <v>199052246</v>
      </c>
      <c r="O20" s="16"/>
    </row>
    <row r="21" spans="1:15" s="6" customFormat="1" ht="13.5" customHeight="1">
      <c r="A21" s="34">
        <v>13</v>
      </c>
      <c r="B21" s="1" t="s">
        <v>57</v>
      </c>
      <c r="C21" s="20">
        <v>620925433</v>
      </c>
      <c r="D21" s="20">
        <v>1305975981</v>
      </c>
      <c r="E21" s="20">
        <v>405192302</v>
      </c>
      <c r="F21" s="20">
        <v>352122331</v>
      </c>
      <c r="G21" s="20">
        <v>3504376</v>
      </c>
      <c r="H21" s="20">
        <v>855632219</v>
      </c>
      <c r="I21" s="20">
        <f t="shared" si="0"/>
        <v>3543352642</v>
      </c>
      <c r="J21" s="20">
        <v>324000000</v>
      </c>
      <c r="K21" s="20">
        <v>3028958327</v>
      </c>
      <c r="L21" s="20">
        <v>0</v>
      </c>
      <c r="M21" s="20">
        <v>190394315</v>
      </c>
      <c r="N21" s="20">
        <f t="shared" si="1"/>
        <v>3543352642</v>
      </c>
      <c r="O21" s="16"/>
    </row>
    <row r="22" spans="1:15" s="6" customFormat="1" ht="13.5" customHeight="1">
      <c r="A22" s="34">
        <v>14</v>
      </c>
      <c r="B22" s="1" t="s">
        <v>58</v>
      </c>
      <c r="C22" s="20">
        <v>12936922690</v>
      </c>
      <c r="D22" s="20">
        <v>8258406053</v>
      </c>
      <c r="E22" s="20">
        <v>2108548609</v>
      </c>
      <c r="F22" s="20">
        <v>1994768852</v>
      </c>
      <c r="G22" s="20">
        <v>24957079</v>
      </c>
      <c r="H22" s="20">
        <v>79758233</v>
      </c>
      <c r="I22" s="20">
        <f t="shared" si="0"/>
        <v>25403361516</v>
      </c>
      <c r="J22" s="20">
        <v>308307950</v>
      </c>
      <c r="K22" s="20">
        <v>24794138810</v>
      </c>
      <c r="L22" s="20">
        <v>0</v>
      </c>
      <c r="M22" s="20">
        <v>300914756</v>
      </c>
      <c r="N22" s="20">
        <f t="shared" si="1"/>
        <v>25403361516</v>
      </c>
      <c r="O22" s="16"/>
    </row>
    <row r="23" spans="1:15" s="6" customFormat="1" ht="13.5" customHeight="1">
      <c r="A23" s="34">
        <v>15</v>
      </c>
      <c r="B23" s="1" t="s">
        <v>59</v>
      </c>
      <c r="C23" s="20">
        <v>1707613215</v>
      </c>
      <c r="D23" s="20">
        <v>1015857752</v>
      </c>
      <c r="E23" s="20">
        <v>214164935</v>
      </c>
      <c r="F23" s="20">
        <v>448177495</v>
      </c>
      <c r="G23" s="20">
        <v>7901572</v>
      </c>
      <c r="H23" s="20">
        <v>119092987</v>
      </c>
      <c r="I23" s="20">
        <f t="shared" si="0"/>
        <v>3512807956</v>
      </c>
      <c r="J23" s="20">
        <v>98784000</v>
      </c>
      <c r="K23" s="20">
        <v>3570433313</v>
      </c>
      <c r="L23" s="20">
        <v>0</v>
      </c>
      <c r="M23" s="20">
        <v>-156409357</v>
      </c>
      <c r="N23" s="20">
        <f t="shared" si="1"/>
        <v>3512807956</v>
      </c>
      <c r="O23" s="16"/>
    </row>
    <row r="24" spans="1:15" s="6" customFormat="1" ht="13.5" customHeight="1">
      <c r="A24" s="34">
        <v>16</v>
      </c>
      <c r="B24" s="1" t="s">
        <v>60</v>
      </c>
      <c r="C24" s="20">
        <v>2034900686</v>
      </c>
      <c r="D24" s="20">
        <v>2874186113</v>
      </c>
      <c r="E24" s="20">
        <v>676285852</v>
      </c>
      <c r="F24" s="20">
        <v>1139726507</v>
      </c>
      <c r="G24" s="20">
        <v>5135258</v>
      </c>
      <c r="H24" s="20">
        <v>243580301</v>
      </c>
      <c r="I24" s="20">
        <f t="shared" si="0"/>
        <v>6973814717</v>
      </c>
      <c r="J24" s="20">
        <v>229777760</v>
      </c>
      <c r="K24" s="20">
        <v>6147299461</v>
      </c>
      <c r="L24" s="20">
        <v>0</v>
      </c>
      <c r="M24" s="20">
        <v>596737550</v>
      </c>
      <c r="N24" s="20">
        <f t="shared" si="1"/>
        <v>6973814771</v>
      </c>
      <c r="O24" s="16"/>
    </row>
    <row r="25" spans="1:15" s="6" customFormat="1" ht="13.5" customHeight="1">
      <c r="A25" s="34">
        <v>17</v>
      </c>
      <c r="B25" s="1" t="s">
        <v>61</v>
      </c>
      <c r="C25" s="20">
        <v>1416551981</v>
      </c>
      <c r="D25" s="20">
        <v>438000000</v>
      </c>
      <c r="E25" s="20">
        <v>460123431</v>
      </c>
      <c r="F25" s="20">
        <v>1845905202</v>
      </c>
      <c r="G25" s="20">
        <v>9764656</v>
      </c>
      <c r="H25" s="20">
        <v>0</v>
      </c>
      <c r="I25" s="20">
        <f t="shared" si="0"/>
        <v>4170345270</v>
      </c>
      <c r="J25" s="20">
        <v>128657760</v>
      </c>
      <c r="K25" s="20">
        <v>3920105513</v>
      </c>
      <c r="L25" s="20">
        <v>0</v>
      </c>
      <c r="M25" s="20">
        <v>121581997</v>
      </c>
      <c r="N25" s="20">
        <f t="shared" si="1"/>
        <v>4170345270</v>
      </c>
      <c r="O25" s="16"/>
    </row>
    <row r="26" spans="1:15" s="6" customFormat="1" ht="13.5" customHeight="1">
      <c r="A26" s="34">
        <v>18</v>
      </c>
      <c r="B26" s="1" t="s">
        <v>62</v>
      </c>
      <c r="C26" s="20">
        <v>1037901983</v>
      </c>
      <c r="D26" s="20">
        <v>539100520</v>
      </c>
      <c r="E26" s="20">
        <v>695919880</v>
      </c>
      <c r="F26" s="20">
        <v>775592080</v>
      </c>
      <c r="G26" s="20">
        <v>8277406</v>
      </c>
      <c r="H26" s="20">
        <v>440395644</v>
      </c>
      <c r="I26" s="20">
        <f t="shared" si="0"/>
        <v>3497187513</v>
      </c>
      <c r="J26" s="20">
        <v>120083040</v>
      </c>
      <c r="K26" s="20">
        <v>3016806210</v>
      </c>
      <c r="L26" s="20">
        <v>227604538</v>
      </c>
      <c r="M26" s="20">
        <v>132693725</v>
      </c>
      <c r="N26" s="20">
        <f t="shared" si="1"/>
        <v>3497187513</v>
      </c>
      <c r="O26" s="16"/>
    </row>
    <row r="27" spans="1:15" s="6" customFormat="1" ht="13.5" customHeight="1">
      <c r="A27" s="34">
        <v>19</v>
      </c>
      <c r="B27" s="1" t="s">
        <v>63</v>
      </c>
      <c r="C27" s="20">
        <v>4382049174</v>
      </c>
      <c r="D27" s="20">
        <v>3344233800</v>
      </c>
      <c r="E27" s="20">
        <v>233108472</v>
      </c>
      <c r="F27" s="20">
        <v>1743431457</v>
      </c>
      <c r="G27" s="20">
        <v>12275721</v>
      </c>
      <c r="H27" s="20">
        <v>1366963520</v>
      </c>
      <c r="I27" s="20">
        <f t="shared" si="0"/>
        <v>11082062144</v>
      </c>
      <c r="J27" s="20">
        <v>398038567</v>
      </c>
      <c r="K27" s="20">
        <v>9545644341</v>
      </c>
      <c r="L27" s="20">
        <v>0</v>
      </c>
      <c r="M27" s="20">
        <v>1138379236</v>
      </c>
      <c r="N27" s="20">
        <f t="shared" si="1"/>
        <v>11082062144</v>
      </c>
      <c r="O27" s="17">
        <f>N27-I27</f>
        <v>0</v>
      </c>
    </row>
    <row r="28" spans="1:15" s="6" customFormat="1" ht="13.5" customHeight="1">
      <c r="A28" s="34">
        <v>20</v>
      </c>
      <c r="B28" s="1" t="s">
        <v>67</v>
      </c>
      <c r="C28" s="20">
        <v>15000000</v>
      </c>
      <c r="D28" s="20">
        <v>180000000</v>
      </c>
      <c r="E28" s="20">
        <v>640987</v>
      </c>
      <c r="F28" s="20">
        <v>7664721</v>
      </c>
      <c r="G28" s="20">
        <v>398766</v>
      </c>
      <c r="H28" s="20">
        <v>19582801</v>
      </c>
      <c r="I28" s="20">
        <f t="shared" si="0"/>
        <v>223287275</v>
      </c>
      <c r="J28" s="20">
        <v>180000000</v>
      </c>
      <c r="K28" s="20">
        <v>9865910</v>
      </c>
      <c r="L28" s="20">
        <v>15000000</v>
      </c>
      <c r="M28" s="20">
        <v>18421366</v>
      </c>
      <c r="N28" s="20">
        <f t="shared" si="1"/>
        <v>223287276</v>
      </c>
      <c r="O28" s="17"/>
    </row>
    <row r="29" spans="1:15" s="6" customFormat="1" ht="13.5" customHeight="1">
      <c r="A29" s="34">
        <v>21</v>
      </c>
      <c r="B29" s="1" t="s">
        <v>64</v>
      </c>
      <c r="C29" s="20">
        <v>753730947</v>
      </c>
      <c r="D29" s="20">
        <v>263000000</v>
      </c>
      <c r="E29" s="20">
        <v>615873371</v>
      </c>
      <c r="F29" s="20">
        <v>347031755</v>
      </c>
      <c r="G29" s="20">
        <v>6977086</v>
      </c>
      <c r="H29" s="20">
        <v>86953878</v>
      </c>
      <c r="I29" s="20">
        <f t="shared" si="0"/>
        <v>2073567037</v>
      </c>
      <c r="J29" s="20">
        <v>30000000</v>
      </c>
      <c r="K29" s="20">
        <v>1878142950</v>
      </c>
      <c r="L29" s="20">
        <v>0</v>
      </c>
      <c r="M29" s="20">
        <v>165424087</v>
      </c>
      <c r="N29" s="20">
        <f t="shared" si="1"/>
        <v>2073567037</v>
      </c>
      <c r="O29" s="16"/>
    </row>
    <row r="30" spans="1:15" s="6" customFormat="1" ht="13.5" customHeight="1">
      <c r="A30" s="34">
        <v>22</v>
      </c>
      <c r="B30" s="1" t="s">
        <v>65</v>
      </c>
      <c r="C30" s="20">
        <v>1400141848</v>
      </c>
      <c r="D30" s="20">
        <v>1093913313</v>
      </c>
      <c r="E30" s="20">
        <v>215390005</v>
      </c>
      <c r="F30" s="20">
        <v>805212058</v>
      </c>
      <c r="G30" s="20">
        <v>15835319</v>
      </c>
      <c r="H30" s="20">
        <v>171754109</v>
      </c>
      <c r="I30" s="20">
        <f t="shared" si="0"/>
        <v>3702246652</v>
      </c>
      <c r="J30" s="20">
        <v>315000000</v>
      </c>
      <c r="K30" s="20">
        <v>3096992559</v>
      </c>
      <c r="L30" s="20">
        <v>30335832</v>
      </c>
      <c r="M30" s="20">
        <v>259918261</v>
      </c>
      <c r="N30" s="20">
        <f t="shared" si="1"/>
        <v>3702246652</v>
      </c>
      <c r="O30" s="16"/>
    </row>
    <row r="31" spans="1:15" s="6" customFormat="1" ht="13.5" customHeight="1">
      <c r="A31" s="34">
        <v>23</v>
      </c>
      <c r="B31" s="1" t="s">
        <v>66</v>
      </c>
      <c r="C31" s="20">
        <v>15000000</v>
      </c>
      <c r="D31" s="20">
        <v>147100000</v>
      </c>
      <c r="E31" s="20">
        <v>10897826</v>
      </c>
      <c r="F31" s="20">
        <v>9853921</v>
      </c>
      <c r="G31" s="20">
        <v>1040641</v>
      </c>
      <c r="H31" s="20">
        <v>29230668</v>
      </c>
      <c r="I31" s="20">
        <f t="shared" si="0"/>
        <v>213123056</v>
      </c>
      <c r="J31" s="20">
        <v>180000000</v>
      </c>
      <c r="K31" s="20">
        <v>2614811</v>
      </c>
      <c r="L31" s="20">
        <v>15000000</v>
      </c>
      <c r="M31" s="20">
        <v>15508245</v>
      </c>
      <c r="N31" s="20">
        <f t="shared" si="1"/>
        <v>213123056</v>
      </c>
      <c r="O31" s="16"/>
    </row>
    <row r="32" spans="1:15" s="6" customFormat="1" ht="13.5" customHeight="1">
      <c r="A32" s="34"/>
      <c r="B32" s="18" t="s">
        <v>22</v>
      </c>
      <c r="C32" s="20">
        <f aca="true" t="shared" si="2" ref="C32:H32">SUM(C9:C31)</f>
        <v>129259488170</v>
      </c>
      <c r="D32" s="20">
        <f t="shared" si="2"/>
        <v>64263526779</v>
      </c>
      <c r="E32" s="20">
        <f t="shared" si="2"/>
        <v>19261077504</v>
      </c>
      <c r="F32" s="20">
        <f t="shared" si="2"/>
        <v>31289682586</v>
      </c>
      <c r="G32" s="20">
        <f t="shared" si="2"/>
        <v>1796996359</v>
      </c>
      <c r="H32" s="20">
        <f t="shared" si="2"/>
        <v>13956434810</v>
      </c>
      <c r="I32" s="20">
        <f t="shared" si="0"/>
        <v>259827206208</v>
      </c>
      <c r="J32" s="20">
        <f>SUM(J9:J31)</f>
        <v>5558906317</v>
      </c>
      <c r="K32" s="20">
        <f>SUM(K9:K31)</f>
        <v>229227056717</v>
      </c>
      <c r="L32" s="20">
        <f>SUM(L9:L31)</f>
        <v>572018896</v>
      </c>
      <c r="M32" s="20">
        <f>SUM(M9:M31)</f>
        <v>24469224333</v>
      </c>
      <c r="N32" s="20">
        <f t="shared" si="1"/>
        <v>259827206263</v>
      </c>
      <c r="O32" s="16"/>
    </row>
    <row r="33" spans="1:15" s="6" customFormat="1" ht="13.5" customHeight="1">
      <c r="A33" s="34">
        <v>24</v>
      </c>
      <c r="B33" s="19" t="s">
        <v>23</v>
      </c>
      <c r="C33" s="20">
        <v>4431675247</v>
      </c>
      <c r="D33" s="20">
        <v>6852202307</v>
      </c>
      <c r="E33" s="20">
        <v>751742028</v>
      </c>
      <c r="F33" s="20">
        <v>4586350957</v>
      </c>
      <c r="G33" s="20">
        <v>49944801</v>
      </c>
      <c r="H33" s="20">
        <v>0</v>
      </c>
      <c r="I33" s="20">
        <f t="shared" si="0"/>
        <v>16671915340</v>
      </c>
      <c r="J33" s="20">
        <v>50000000</v>
      </c>
      <c r="K33" s="20">
        <v>15013590727</v>
      </c>
      <c r="L33" s="20">
        <v>0</v>
      </c>
      <c r="M33" s="20">
        <v>1608324613</v>
      </c>
      <c r="N33" s="20">
        <f t="shared" si="1"/>
        <v>16671915340</v>
      </c>
      <c r="O33" s="16"/>
    </row>
    <row r="34" spans="1:16" ht="13.5" customHeight="1">
      <c r="A34" s="25"/>
      <c r="B34" s="15" t="s">
        <v>24</v>
      </c>
      <c r="C34" s="20">
        <f aca="true" t="shared" si="3" ref="C34:H34">SUM(C32:C33)</f>
        <v>133691163417</v>
      </c>
      <c r="D34" s="20">
        <f t="shared" si="3"/>
        <v>71115729086</v>
      </c>
      <c r="E34" s="20">
        <f t="shared" si="3"/>
        <v>20012819532</v>
      </c>
      <c r="F34" s="20">
        <f t="shared" si="3"/>
        <v>35876033543</v>
      </c>
      <c r="G34" s="20">
        <f t="shared" si="3"/>
        <v>1846941160</v>
      </c>
      <c r="H34" s="20">
        <f t="shared" si="3"/>
        <v>13956434810</v>
      </c>
      <c r="I34" s="20">
        <f t="shared" si="0"/>
        <v>276499121548</v>
      </c>
      <c r="J34" s="20">
        <f>SUM(J32:J33)</f>
        <v>5608906317</v>
      </c>
      <c r="K34" s="20">
        <f>SUM(K32:K33)</f>
        <v>244240647444</v>
      </c>
      <c r="L34" s="20">
        <f>SUM(L32:L33)</f>
        <v>572018896</v>
      </c>
      <c r="M34" s="20">
        <f>SUM(M32:M33)</f>
        <v>26077548946</v>
      </c>
      <c r="N34" s="20">
        <f t="shared" si="1"/>
        <v>276499121603</v>
      </c>
      <c r="O34" s="7"/>
      <c r="P34" s="24">
        <f>N33-I33</f>
        <v>0</v>
      </c>
    </row>
  </sheetData>
  <sheetProtection/>
  <mergeCells count="17">
    <mergeCell ref="N7:N8"/>
    <mergeCell ref="B1:N1"/>
    <mergeCell ref="B3:N3"/>
    <mergeCell ref="M6:N6"/>
    <mergeCell ref="B7:B8"/>
    <mergeCell ref="C7:C8"/>
    <mergeCell ref="D7:D8"/>
    <mergeCell ref="E7:E8"/>
    <mergeCell ref="F7:F8"/>
    <mergeCell ref="I7:I8"/>
    <mergeCell ref="L7:L8"/>
    <mergeCell ref="A7:A8"/>
    <mergeCell ref="K7:K8"/>
    <mergeCell ref="M7:M8"/>
    <mergeCell ref="J7:J8"/>
    <mergeCell ref="G7:G8"/>
    <mergeCell ref="H7:H8"/>
  </mergeCells>
  <printOptions/>
  <pageMargins left="0.1" right="0.1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N1"/>
    </sheetView>
  </sheetViews>
  <sheetFormatPr defaultColWidth="9.140625" defaultRowHeight="15"/>
  <cols>
    <col min="3" max="3" width="13.00390625" style="0" customWidth="1"/>
    <col min="4" max="4" width="14.7109375" style="0" customWidth="1"/>
    <col min="5" max="5" width="14.421875" style="0" customWidth="1"/>
    <col min="6" max="6" width="18.00390625" style="0" customWidth="1"/>
    <col min="7" max="7" width="12.421875" style="0" customWidth="1"/>
    <col min="8" max="8" width="12.140625" style="0" customWidth="1"/>
    <col min="9" max="9" width="15.140625" style="0" customWidth="1"/>
    <col min="10" max="10" width="17.140625" style="0" customWidth="1"/>
    <col min="11" max="11" width="14.7109375" style="0" customWidth="1"/>
    <col min="12" max="12" width="15.140625" style="0" customWidth="1"/>
    <col min="13" max="13" width="14.8515625" style="0" customWidth="1"/>
    <col min="14" max="14" width="18.421875" style="0" customWidth="1"/>
    <col min="15" max="15" width="16.00390625" style="0" customWidth="1"/>
  </cols>
  <sheetData>
    <row r="1" spans="1:15" ht="15">
      <c r="A1" s="63" t="s">
        <v>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2"/>
    </row>
    <row r="2" spans="1:15" ht="15.7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74</v>
      </c>
      <c r="O2" s="7"/>
    </row>
    <row r="3" spans="1:15" ht="15.75" thickBot="1">
      <c r="A3" s="7"/>
      <c r="B3" s="64" t="s">
        <v>32</v>
      </c>
      <c r="C3" s="65"/>
      <c r="D3" s="65"/>
      <c r="E3" s="65"/>
      <c r="F3" s="65"/>
      <c r="G3" s="65"/>
      <c r="H3" s="65"/>
      <c r="I3" s="65"/>
      <c r="J3" s="65"/>
      <c r="K3" s="66"/>
      <c r="L3" s="64" t="s">
        <v>33</v>
      </c>
      <c r="M3" s="65"/>
      <c r="N3" s="65"/>
      <c r="O3" s="66"/>
    </row>
    <row r="4" spans="1:15" ht="18.75" thickBot="1">
      <c r="A4" s="26" t="s">
        <v>9</v>
      </c>
      <c r="B4" s="23" t="s">
        <v>0</v>
      </c>
      <c r="C4" s="23" t="s">
        <v>1</v>
      </c>
      <c r="D4" s="23" t="s">
        <v>40</v>
      </c>
      <c r="E4" s="23" t="s">
        <v>2</v>
      </c>
      <c r="F4" s="23" t="s">
        <v>10</v>
      </c>
      <c r="G4" s="23" t="s">
        <v>39</v>
      </c>
      <c r="H4" s="23" t="s">
        <v>12</v>
      </c>
      <c r="I4" s="23" t="s">
        <v>3</v>
      </c>
      <c r="J4" s="23" t="s">
        <v>38</v>
      </c>
      <c r="K4" s="23" t="s">
        <v>6</v>
      </c>
      <c r="L4" s="23" t="s">
        <v>4</v>
      </c>
      <c r="M4" s="23" t="s">
        <v>5</v>
      </c>
      <c r="N4" s="23" t="s">
        <v>11</v>
      </c>
      <c r="O4" s="23" t="s">
        <v>6</v>
      </c>
    </row>
    <row r="5" spans="1:15" ht="15">
      <c r="A5" s="27">
        <v>1</v>
      </c>
      <c r="B5" s="28" t="s">
        <v>30</v>
      </c>
      <c r="C5" s="22">
        <v>7267506354</v>
      </c>
      <c r="D5" s="22">
        <v>1692276920</v>
      </c>
      <c r="E5" s="22">
        <v>795690821</v>
      </c>
      <c r="F5" s="22">
        <v>1865489600</v>
      </c>
      <c r="G5" s="22">
        <f>D5+E5+F5</f>
        <v>4353457341</v>
      </c>
      <c r="H5" s="22">
        <v>0</v>
      </c>
      <c r="I5" s="22">
        <v>68643966832</v>
      </c>
      <c r="J5" s="22">
        <v>1556931891</v>
      </c>
      <c r="K5" s="22">
        <f>C5+G5+H5+I5+J5</f>
        <v>81821862418</v>
      </c>
      <c r="L5" s="22">
        <v>56504288116</v>
      </c>
      <c r="M5" s="22">
        <v>17395054384</v>
      </c>
      <c r="N5" s="22">
        <v>7922519918</v>
      </c>
      <c r="O5" s="22">
        <f>SUM(L5:N5)</f>
        <v>81821862418</v>
      </c>
    </row>
    <row r="6" spans="1:15" ht="15">
      <c r="A6" s="9">
        <v>2</v>
      </c>
      <c r="B6" s="1" t="s">
        <v>46</v>
      </c>
      <c r="C6" s="10">
        <v>89764667</v>
      </c>
      <c r="D6" s="10">
        <v>26536913</v>
      </c>
      <c r="E6" s="10">
        <v>39861815</v>
      </c>
      <c r="F6" s="10">
        <v>99544725</v>
      </c>
      <c r="G6" s="10">
        <f aca="true" t="shared" si="0" ref="G6:G29">D6+E6+F6</f>
        <v>165943453</v>
      </c>
      <c r="H6" s="10">
        <v>0</v>
      </c>
      <c r="I6" s="10">
        <v>893671398</v>
      </c>
      <c r="J6" s="10">
        <v>0</v>
      </c>
      <c r="K6" s="10">
        <f aca="true" t="shared" si="1" ref="K6:K29">C6+G6+H6+I6+J6</f>
        <v>1149379518</v>
      </c>
      <c r="L6" s="10">
        <v>832804876</v>
      </c>
      <c r="M6" s="10">
        <v>265077711</v>
      </c>
      <c r="N6" s="10">
        <v>51496930</v>
      </c>
      <c r="O6" s="10">
        <f aca="true" t="shared" si="2" ref="O6:O29">SUM(L6:N6)</f>
        <v>1149379517</v>
      </c>
    </row>
    <row r="7" spans="1:15" ht="15">
      <c r="A7" s="9">
        <v>3</v>
      </c>
      <c r="B7" s="1" t="s">
        <v>47</v>
      </c>
      <c r="C7" s="10">
        <v>0</v>
      </c>
      <c r="D7" s="10">
        <v>7542304</v>
      </c>
      <c r="E7" s="10">
        <v>11295800</v>
      </c>
      <c r="F7" s="10">
        <v>27113074</v>
      </c>
      <c r="G7" s="10">
        <f t="shared" si="0"/>
        <v>45951178</v>
      </c>
      <c r="H7" s="10">
        <v>0</v>
      </c>
      <c r="I7" s="10">
        <v>1822337</v>
      </c>
      <c r="J7" s="10">
        <v>0</v>
      </c>
      <c r="K7" s="10">
        <f t="shared" si="1"/>
        <v>47773515</v>
      </c>
      <c r="L7" s="10">
        <v>0</v>
      </c>
      <c r="M7" s="10">
        <v>35330945</v>
      </c>
      <c r="N7" s="10">
        <v>12442570</v>
      </c>
      <c r="O7" s="10">
        <f t="shared" si="2"/>
        <v>47773515</v>
      </c>
    </row>
    <row r="8" spans="1:15" ht="15">
      <c r="A8" s="9">
        <v>4</v>
      </c>
      <c r="B8" s="1" t="s">
        <v>48</v>
      </c>
      <c r="C8" s="10">
        <v>3476738025</v>
      </c>
      <c r="D8" s="10">
        <v>310388247</v>
      </c>
      <c r="E8" s="10">
        <v>443193569</v>
      </c>
      <c r="F8" s="10">
        <v>974348218</v>
      </c>
      <c r="G8" s="10">
        <f t="shared" si="0"/>
        <v>1727930034</v>
      </c>
      <c r="H8" s="10">
        <v>945000000</v>
      </c>
      <c r="I8" s="10">
        <v>28052197124</v>
      </c>
      <c r="J8" s="10">
        <v>372355900</v>
      </c>
      <c r="K8" s="10">
        <f t="shared" si="1"/>
        <v>34574221083</v>
      </c>
      <c r="L8" s="10">
        <v>26568271793</v>
      </c>
      <c r="M8" s="10">
        <v>5296941931</v>
      </c>
      <c r="N8" s="10">
        <v>2709007359</v>
      </c>
      <c r="O8" s="10">
        <f t="shared" si="2"/>
        <v>34574221083</v>
      </c>
    </row>
    <row r="9" spans="1:15" ht="15">
      <c r="A9" s="9">
        <v>5</v>
      </c>
      <c r="B9" s="1" t="s">
        <v>49</v>
      </c>
      <c r="C9" s="10">
        <v>2000762592</v>
      </c>
      <c r="D9" s="10">
        <v>280529763</v>
      </c>
      <c r="E9" s="10">
        <v>850322871</v>
      </c>
      <c r="F9" s="10">
        <v>1265837152</v>
      </c>
      <c r="G9" s="10">
        <f t="shared" si="0"/>
        <v>2396689786</v>
      </c>
      <c r="H9" s="10">
        <v>172331770</v>
      </c>
      <c r="I9" s="10">
        <v>25248026181</v>
      </c>
      <c r="J9" s="10">
        <v>242868917</v>
      </c>
      <c r="K9" s="10">
        <f t="shared" si="1"/>
        <v>30060679246</v>
      </c>
      <c r="L9" s="10">
        <v>20825602764</v>
      </c>
      <c r="M9" s="10">
        <v>7084550100</v>
      </c>
      <c r="N9" s="10">
        <v>2150526382</v>
      </c>
      <c r="O9" s="10">
        <f t="shared" si="2"/>
        <v>30060679246</v>
      </c>
    </row>
    <row r="10" spans="1:15" ht="15">
      <c r="A10" s="9">
        <v>6</v>
      </c>
      <c r="B10" s="1" t="s">
        <v>50</v>
      </c>
      <c r="C10" s="10">
        <v>365983177</v>
      </c>
      <c r="D10" s="10">
        <v>19745651</v>
      </c>
      <c r="E10" s="10">
        <v>44838481</v>
      </c>
      <c r="F10" s="10">
        <v>258400416</v>
      </c>
      <c r="G10" s="10">
        <f t="shared" si="0"/>
        <v>322984548</v>
      </c>
      <c r="H10" s="10">
        <v>0</v>
      </c>
      <c r="I10" s="10">
        <v>1658512618</v>
      </c>
      <c r="J10" s="10">
        <v>0</v>
      </c>
      <c r="K10" s="10">
        <f t="shared" si="1"/>
        <v>2347480343</v>
      </c>
      <c r="L10" s="10">
        <v>1661755146</v>
      </c>
      <c r="M10" s="10">
        <v>608714522</v>
      </c>
      <c r="N10" s="10">
        <v>77010675</v>
      </c>
      <c r="O10" s="10">
        <f t="shared" si="2"/>
        <v>2347480343</v>
      </c>
    </row>
    <row r="11" spans="1:15" ht="15">
      <c r="A11" s="9">
        <v>7</v>
      </c>
      <c r="B11" s="1" t="s">
        <v>51</v>
      </c>
      <c r="C11" s="10">
        <v>0</v>
      </c>
      <c r="D11" s="10">
        <v>0</v>
      </c>
      <c r="E11" s="10">
        <v>0</v>
      </c>
      <c r="F11" s="10">
        <v>3125634</v>
      </c>
      <c r="G11" s="10">
        <f t="shared" si="0"/>
        <v>3125634</v>
      </c>
      <c r="H11" s="10">
        <v>0</v>
      </c>
      <c r="I11" s="10">
        <v>-1591319</v>
      </c>
      <c r="J11" s="10">
        <v>0</v>
      </c>
      <c r="K11" s="10">
        <f t="shared" si="1"/>
        <v>1534315</v>
      </c>
      <c r="L11" s="10">
        <v>0</v>
      </c>
      <c r="M11" s="10">
        <v>0</v>
      </c>
      <c r="N11" s="10">
        <v>1534315</v>
      </c>
      <c r="O11" s="10">
        <f t="shared" si="2"/>
        <v>1534315</v>
      </c>
    </row>
    <row r="12" spans="1:15" ht="15">
      <c r="A12" s="9">
        <v>8</v>
      </c>
      <c r="B12" s="1" t="s">
        <v>52</v>
      </c>
      <c r="C12" s="10">
        <v>726701459</v>
      </c>
      <c r="D12" s="10">
        <v>32530063</v>
      </c>
      <c r="E12" s="10">
        <v>106417627</v>
      </c>
      <c r="F12" s="10">
        <v>358517238</v>
      </c>
      <c r="G12" s="10">
        <f t="shared" si="0"/>
        <v>497464928</v>
      </c>
      <c r="H12" s="10">
        <v>0</v>
      </c>
      <c r="I12" s="10">
        <v>2392333979</v>
      </c>
      <c r="J12" s="10">
        <v>0</v>
      </c>
      <c r="K12" s="10">
        <f t="shared" si="1"/>
        <v>3616500366</v>
      </c>
      <c r="L12" s="10">
        <v>2172341538</v>
      </c>
      <c r="M12" s="10">
        <v>1261235693</v>
      </c>
      <c r="N12" s="10">
        <v>182923135</v>
      </c>
      <c r="O12" s="10">
        <f t="shared" si="2"/>
        <v>3616500366</v>
      </c>
    </row>
    <row r="13" spans="1:15" ht="15">
      <c r="A13" s="9">
        <v>9</v>
      </c>
      <c r="B13" s="1" t="s">
        <v>53</v>
      </c>
      <c r="C13" s="10">
        <v>1606480692</v>
      </c>
      <c r="D13" s="10">
        <v>456563741</v>
      </c>
      <c r="E13" s="10">
        <v>384478871</v>
      </c>
      <c r="F13" s="10">
        <v>1060128820</v>
      </c>
      <c r="G13" s="10">
        <f t="shared" si="0"/>
        <v>1901171432</v>
      </c>
      <c r="H13" s="10">
        <v>69103104</v>
      </c>
      <c r="I13" s="10">
        <v>12084589746</v>
      </c>
      <c r="J13" s="10">
        <v>31577209</v>
      </c>
      <c r="K13" s="10">
        <f t="shared" si="1"/>
        <v>15692922183</v>
      </c>
      <c r="L13" s="10">
        <v>10471413403</v>
      </c>
      <c r="M13" s="10">
        <v>4244010936</v>
      </c>
      <c r="N13" s="10">
        <v>977497844</v>
      </c>
      <c r="O13" s="10">
        <f t="shared" si="2"/>
        <v>15692922183</v>
      </c>
    </row>
    <row r="14" spans="1:15" ht="15">
      <c r="A14" s="9">
        <v>10</v>
      </c>
      <c r="B14" s="1" t="s">
        <v>54</v>
      </c>
      <c r="C14" s="10">
        <v>0</v>
      </c>
      <c r="D14" s="10">
        <v>8745800</v>
      </c>
      <c r="E14" s="10">
        <v>0</v>
      </c>
      <c r="F14" s="10">
        <v>15358785</v>
      </c>
      <c r="G14" s="10">
        <f t="shared" si="0"/>
        <v>24104585</v>
      </c>
      <c r="H14" s="10">
        <v>0</v>
      </c>
      <c r="I14" s="10">
        <v>5001152</v>
      </c>
      <c r="J14" s="10">
        <v>0</v>
      </c>
      <c r="K14" s="10">
        <f t="shared" si="1"/>
        <v>29105737</v>
      </c>
      <c r="L14" s="10">
        <v>0</v>
      </c>
      <c r="M14" s="10">
        <v>18214235</v>
      </c>
      <c r="N14" s="10">
        <v>10891502</v>
      </c>
      <c r="O14" s="10">
        <f t="shared" si="2"/>
        <v>29105737</v>
      </c>
    </row>
    <row r="15" spans="1:15" ht="15">
      <c r="A15" s="9">
        <v>11</v>
      </c>
      <c r="B15" s="1" t="s">
        <v>55</v>
      </c>
      <c r="C15" s="10">
        <v>3727518460</v>
      </c>
      <c r="D15" s="10">
        <v>462164176</v>
      </c>
      <c r="E15" s="10">
        <v>601610279</v>
      </c>
      <c r="F15" s="10">
        <v>1253339888</v>
      </c>
      <c r="G15" s="10">
        <f t="shared" si="0"/>
        <v>2317114343</v>
      </c>
      <c r="H15" s="10">
        <v>228701807</v>
      </c>
      <c r="I15" s="10">
        <v>27683983704</v>
      </c>
      <c r="J15" s="10">
        <v>406824875</v>
      </c>
      <c r="K15" s="10">
        <f t="shared" si="1"/>
        <v>34364143189</v>
      </c>
      <c r="L15" s="10">
        <v>24186873251</v>
      </c>
      <c r="M15" s="10">
        <v>7367646177</v>
      </c>
      <c r="N15" s="10">
        <v>2809623761</v>
      </c>
      <c r="O15" s="10">
        <f t="shared" si="2"/>
        <v>34364143189</v>
      </c>
    </row>
    <row r="16" spans="1:15" ht="15">
      <c r="A16" s="9">
        <v>12</v>
      </c>
      <c r="B16" s="1" t="s">
        <v>56</v>
      </c>
      <c r="C16" s="10">
        <v>0</v>
      </c>
      <c r="D16" s="10">
        <v>22561251</v>
      </c>
      <c r="E16" s="10"/>
      <c r="F16" s="10">
        <v>447399</v>
      </c>
      <c r="G16" s="10">
        <f t="shared" si="0"/>
        <v>23008650</v>
      </c>
      <c r="H16" s="10">
        <v>0</v>
      </c>
      <c r="I16" s="10">
        <v>-1548356</v>
      </c>
      <c r="J16" s="10">
        <v>0</v>
      </c>
      <c r="K16" s="10">
        <f t="shared" si="1"/>
        <v>21460294</v>
      </c>
      <c r="L16" s="10">
        <v>0</v>
      </c>
      <c r="M16" s="10">
        <v>19696747</v>
      </c>
      <c r="N16" s="10">
        <v>1763547</v>
      </c>
      <c r="O16" s="10">
        <f t="shared" si="2"/>
        <v>21460294</v>
      </c>
    </row>
    <row r="17" spans="1:15" ht="15">
      <c r="A17" s="9">
        <v>13</v>
      </c>
      <c r="B17" s="1" t="s">
        <v>57</v>
      </c>
      <c r="C17" s="10">
        <v>631692098</v>
      </c>
      <c r="D17" s="10">
        <v>109402988</v>
      </c>
      <c r="E17" s="10">
        <v>137269706</v>
      </c>
      <c r="F17" s="10">
        <v>558164337</v>
      </c>
      <c r="G17" s="10">
        <f t="shared" si="0"/>
        <v>804837031</v>
      </c>
      <c r="H17" s="10">
        <v>24000000</v>
      </c>
      <c r="I17" s="10">
        <v>3004478500</v>
      </c>
      <c r="J17" s="10">
        <v>1000000</v>
      </c>
      <c r="K17" s="10">
        <f t="shared" si="1"/>
        <v>4466007629</v>
      </c>
      <c r="L17" s="10">
        <v>2660641487</v>
      </c>
      <c r="M17" s="10">
        <v>1545525152</v>
      </c>
      <c r="N17" s="10">
        <v>259840990</v>
      </c>
      <c r="O17" s="10">
        <f t="shared" si="2"/>
        <v>4466007629</v>
      </c>
    </row>
    <row r="18" spans="1:15" ht="15">
      <c r="A18" s="9">
        <v>14</v>
      </c>
      <c r="B18" s="1" t="s">
        <v>58</v>
      </c>
      <c r="C18" s="10">
        <v>1370241804</v>
      </c>
      <c r="D18" s="10">
        <v>379399759</v>
      </c>
      <c r="E18" s="10">
        <v>772028332</v>
      </c>
      <c r="F18" s="10">
        <v>1621659107</v>
      </c>
      <c r="G18" s="10">
        <f t="shared" si="0"/>
        <v>2773087198</v>
      </c>
      <c r="H18" s="10">
        <v>108641848</v>
      </c>
      <c r="I18" s="10">
        <v>24794138810</v>
      </c>
      <c r="J18" s="10">
        <v>94200861</v>
      </c>
      <c r="K18" s="10">
        <f t="shared" si="1"/>
        <v>29140310521</v>
      </c>
      <c r="L18" s="10">
        <v>20770096361</v>
      </c>
      <c r="M18" s="10">
        <v>6397333214</v>
      </c>
      <c r="N18" s="10">
        <v>1972880946</v>
      </c>
      <c r="O18" s="10">
        <f t="shared" si="2"/>
        <v>29140310521</v>
      </c>
    </row>
    <row r="19" spans="1:15" ht="15">
      <c r="A19" s="9">
        <v>15</v>
      </c>
      <c r="B19" s="1" t="s">
        <v>59</v>
      </c>
      <c r="C19" s="10">
        <v>652033420</v>
      </c>
      <c r="D19" s="10">
        <v>67616636</v>
      </c>
      <c r="E19" s="10">
        <v>97753058</v>
      </c>
      <c r="F19" s="10">
        <v>405357370</v>
      </c>
      <c r="G19" s="10">
        <f t="shared" si="0"/>
        <v>570727064</v>
      </c>
      <c r="H19" s="10">
        <v>11289600</v>
      </c>
      <c r="I19" s="10">
        <v>3570433313</v>
      </c>
      <c r="J19" s="10">
        <v>10000000</v>
      </c>
      <c r="K19" s="10">
        <f t="shared" si="1"/>
        <v>4814483397</v>
      </c>
      <c r="L19" s="10">
        <v>3153140802</v>
      </c>
      <c r="M19" s="10">
        <v>1392083671</v>
      </c>
      <c r="N19" s="10">
        <v>269258924</v>
      </c>
      <c r="O19" s="10">
        <f t="shared" si="2"/>
        <v>4814483397</v>
      </c>
    </row>
    <row r="20" spans="1:15" ht="15">
      <c r="A20" s="9">
        <v>16</v>
      </c>
      <c r="B20" s="1" t="s">
        <v>60</v>
      </c>
      <c r="C20" s="10">
        <v>760361046</v>
      </c>
      <c r="D20" s="10">
        <v>198754732</v>
      </c>
      <c r="E20" s="10">
        <v>91489511</v>
      </c>
      <c r="F20" s="10">
        <v>633132017</v>
      </c>
      <c r="G20" s="10">
        <f t="shared" si="0"/>
        <v>923376260</v>
      </c>
      <c r="H20" s="10">
        <v>55945887</v>
      </c>
      <c r="I20" s="10">
        <v>6147133113</v>
      </c>
      <c r="J20" s="10">
        <v>0</v>
      </c>
      <c r="K20" s="10">
        <f t="shared" si="1"/>
        <v>7886816306</v>
      </c>
      <c r="L20" s="10">
        <v>5347843385</v>
      </c>
      <c r="M20" s="10">
        <v>2046343311</v>
      </c>
      <c r="N20" s="10">
        <v>492629610</v>
      </c>
      <c r="O20" s="10">
        <f t="shared" si="2"/>
        <v>7886816306</v>
      </c>
    </row>
    <row r="21" spans="1:15" ht="15">
      <c r="A21" s="9">
        <v>17</v>
      </c>
      <c r="B21" s="1" t="s">
        <v>61</v>
      </c>
      <c r="C21" s="10">
        <v>393614868</v>
      </c>
      <c r="D21" s="10">
        <v>0</v>
      </c>
      <c r="E21" s="10">
        <v>459834283</v>
      </c>
      <c r="F21" s="10">
        <v>38346710</v>
      </c>
      <c r="G21" s="10">
        <f t="shared" si="0"/>
        <v>498180993</v>
      </c>
      <c r="H21" s="10">
        <v>19625760</v>
      </c>
      <c r="I21" s="10">
        <v>3920105513</v>
      </c>
      <c r="J21" s="10">
        <v>25736300</v>
      </c>
      <c r="K21" s="10">
        <f t="shared" si="1"/>
        <v>4857263434</v>
      </c>
      <c r="L21" s="10">
        <v>3643459367</v>
      </c>
      <c r="M21" s="10">
        <v>1041734313</v>
      </c>
      <c r="N21" s="10">
        <v>172069755</v>
      </c>
      <c r="O21" s="10">
        <f t="shared" si="2"/>
        <v>4857263435</v>
      </c>
    </row>
    <row r="22" spans="1:15" ht="15">
      <c r="A22" s="9">
        <v>18</v>
      </c>
      <c r="B22" s="1" t="s">
        <v>62</v>
      </c>
      <c r="C22" s="10">
        <v>762242697</v>
      </c>
      <c r="D22" s="10">
        <v>111451750</v>
      </c>
      <c r="E22" s="10">
        <v>205618702</v>
      </c>
      <c r="F22" s="10">
        <v>258151590</v>
      </c>
      <c r="G22" s="10">
        <f t="shared" si="0"/>
        <v>575222042</v>
      </c>
      <c r="H22" s="10">
        <v>12866040</v>
      </c>
      <c r="I22" s="10">
        <v>3016806210</v>
      </c>
      <c r="J22" s="10">
        <v>25000000</v>
      </c>
      <c r="K22" s="10">
        <f t="shared" si="1"/>
        <v>4392136989</v>
      </c>
      <c r="L22" s="10">
        <v>2755538951</v>
      </c>
      <c r="M22" s="10">
        <v>1430901112</v>
      </c>
      <c r="N22" s="10">
        <v>205696926</v>
      </c>
      <c r="O22" s="10">
        <f t="shared" si="2"/>
        <v>4392136989</v>
      </c>
    </row>
    <row r="23" spans="1:15" ht="15">
      <c r="A23" s="9">
        <v>19</v>
      </c>
      <c r="B23" s="1" t="s">
        <v>63</v>
      </c>
      <c r="C23" s="10">
        <v>1298796222</v>
      </c>
      <c r="D23" s="10">
        <v>262491607</v>
      </c>
      <c r="E23" s="10">
        <v>254253364</v>
      </c>
      <c r="F23" s="10">
        <v>593386879</v>
      </c>
      <c r="G23" s="10">
        <f t="shared" si="0"/>
        <v>1110131850</v>
      </c>
      <c r="H23" s="10">
        <v>91855054</v>
      </c>
      <c r="I23" s="10">
        <v>8831069803</v>
      </c>
      <c r="J23" s="10">
        <v>102137859</v>
      </c>
      <c r="K23" s="10">
        <f t="shared" si="1"/>
        <v>11433990788</v>
      </c>
      <c r="L23" s="10">
        <v>8165115508</v>
      </c>
      <c r="M23" s="10">
        <v>2365186685</v>
      </c>
      <c r="N23" s="10">
        <v>903688595</v>
      </c>
      <c r="O23" s="10">
        <f t="shared" si="2"/>
        <v>11433990788</v>
      </c>
    </row>
    <row r="24" spans="1:15" ht="15">
      <c r="A24" s="9">
        <v>20</v>
      </c>
      <c r="B24" s="1" t="s">
        <v>67</v>
      </c>
      <c r="C24" s="10">
        <v>0</v>
      </c>
      <c r="D24" s="10">
        <v>2498463</v>
      </c>
      <c r="E24" s="10">
        <v>7490928</v>
      </c>
      <c r="F24" s="10">
        <v>7112874</v>
      </c>
      <c r="G24" s="10">
        <f t="shared" si="0"/>
        <v>17102265</v>
      </c>
      <c r="H24" s="10">
        <v>0</v>
      </c>
      <c r="I24" s="10">
        <v>9865910</v>
      </c>
      <c r="J24" s="10">
        <v>0</v>
      </c>
      <c r="K24" s="10">
        <f t="shared" si="1"/>
        <v>26968175</v>
      </c>
      <c r="L24" s="10">
        <v>0</v>
      </c>
      <c r="M24" s="10">
        <v>17528775</v>
      </c>
      <c r="N24" s="10">
        <v>9439400</v>
      </c>
      <c r="O24" s="10">
        <f t="shared" si="2"/>
        <v>26968175</v>
      </c>
    </row>
    <row r="25" spans="1:15" ht="15">
      <c r="A25" s="9">
        <v>21</v>
      </c>
      <c r="B25" s="1" t="s">
        <v>64</v>
      </c>
      <c r="C25" s="10">
        <v>339242058</v>
      </c>
      <c r="D25" s="10">
        <v>51670686</v>
      </c>
      <c r="E25" s="10">
        <v>130447473</v>
      </c>
      <c r="F25" s="10">
        <v>374098348</v>
      </c>
      <c r="G25" s="10">
        <f t="shared" si="0"/>
        <v>556216507</v>
      </c>
      <c r="H25" s="10">
        <v>6000000</v>
      </c>
      <c r="I25" s="10">
        <v>1878142950</v>
      </c>
      <c r="J25" s="10">
        <v>21323652</v>
      </c>
      <c r="K25" s="10">
        <f t="shared" si="1"/>
        <v>2800925167</v>
      </c>
      <c r="L25" s="10">
        <v>1742474683</v>
      </c>
      <c r="M25" s="10">
        <v>953116034</v>
      </c>
      <c r="N25" s="10">
        <v>105334450</v>
      </c>
      <c r="O25" s="10">
        <f t="shared" si="2"/>
        <v>2800925167</v>
      </c>
    </row>
    <row r="26" spans="1:15" ht="15">
      <c r="A26" s="9">
        <v>22</v>
      </c>
      <c r="B26" s="1" t="s">
        <v>65</v>
      </c>
      <c r="C26" s="10">
        <v>427725956</v>
      </c>
      <c r="D26" s="10">
        <v>67082288</v>
      </c>
      <c r="E26" s="10">
        <v>210623145</v>
      </c>
      <c r="F26" s="10">
        <v>616428041</v>
      </c>
      <c r="G26" s="10">
        <f t="shared" si="0"/>
        <v>894133474</v>
      </c>
      <c r="H26" s="10">
        <v>15000000</v>
      </c>
      <c r="I26" s="10">
        <v>3096992559</v>
      </c>
      <c r="J26" s="10">
        <v>16198077</v>
      </c>
      <c r="K26" s="10">
        <f t="shared" si="1"/>
        <v>4450050066</v>
      </c>
      <c r="L26" s="10">
        <v>2786409986</v>
      </c>
      <c r="M26" s="10">
        <v>1439053684</v>
      </c>
      <c r="N26" s="10">
        <v>224586396</v>
      </c>
      <c r="O26" s="10">
        <f t="shared" si="2"/>
        <v>4450050066</v>
      </c>
    </row>
    <row r="27" spans="1:15" ht="15">
      <c r="A27" s="9">
        <v>23</v>
      </c>
      <c r="B27" s="1" t="s">
        <v>66</v>
      </c>
      <c r="C27" s="10">
        <v>0</v>
      </c>
      <c r="D27" s="10">
        <v>14736888</v>
      </c>
      <c r="E27" s="10">
        <v>10149372</v>
      </c>
      <c r="F27" s="10">
        <v>26590468</v>
      </c>
      <c r="G27" s="10">
        <f t="shared" si="0"/>
        <v>51476728</v>
      </c>
      <c r="H27" s="10">
        <v>0</v>
      </c>
      <c r="I27" s="10">
        <v>2614811</v>
      </c>
      <c r="J27" s="10">
        <v>0</v>
      </c>
      <c r="K27" s="10">
        <f t="shared" si="1"/>
        <v>54091539</v>
      </c>
      <c r="L27" s="10">
        <v>0</v>
      </c>
      <c r="M27" s="10">
        <v>40597488</v>
      </c>
      <c r="N27" s="10">
        <v>13494051</v>
      </c>
      <c r="O27" s="10">
        <f t="shared" si="2"/>
        <v>54091539</v>
      </c>
    </row>
    <row r="28" spans="1:15" ht="15">
      <c r="A28" s="9"/>
      <c r="B28" s="2" t="s">
        <v>6</v>
      </c>
      <c r="C28" s="29">
        <f>SUM(C5:C27)</f>
        <v>25897405595</v>
      </c>
      <c r="D28" s="29">
        <f aca="true" t="shared" si="3" ref="D28:O28">SUM(D5:D27)</f>
        <v>4584690626</v>
      </c>
      <c r="E28" s="29">
        <f t="shared" si="3"/>
        <v>5654668008</v>
      </c>
      <c r="F28" s="29">
        <f t="shared" si="3"/>
        <v>12314078690</v>
      </c>
      <c r="G28" s="29">
        <f t="shared" si="3"/>
        <v>22553437324</v>
      </c>
      <c r="H28" s="29">
        <f t="shared" si="3"/>
        <v>1760360870</v>
      </c>
      <c r="I28" s="29">
        <f t="shared" si="3"/>
        <v>224932746888</v>
      </c>
      <c r="J28" s="29">
        <f t="shared" si="3"/>
        <v>2906155541</v>
      </c>
      <c r="K28" s="29">
        <f t="shared" si="3"/>
        <v>278050106218</v>
      </c>
      <c r="L28" s="29">
        <f t="shared" si="3"/>
        <v>194248071417</v>
      </c>
      <c r="M28" s="29">
        <f t="shared" si="3"/>
        <v>62265876820</v>
      </c>
      <c r="N28" s="29">
        <f t="shared" si="3"/>
        <v>21536157981</v>
      </c>
      <c r="O28" s="29">
        <f t="shared" si="3"/>
        <v>278050106218</v>
      </c>
    </row>
    <row r="29" spans="1:15" ht="15">
      <c r="A29" s="9">
        <v>24</v>
      </c>
      <c r="B29" s="1" t="s">
        <v>8</v>
      </c>
      <c r="C29" s="10">
        <v>2516588496</v>
      </c>
      <c r="D29" s="10">
        <v>786594536</v>
      </c>
      <c r="E29" s="10">
        <v>302017129</v>
      </c>
      <c r="F29" s="10">
        <v>379372823</v>
      </c>
      <c r="G29" s="10">
        <f t="shared" si="0"/>
        <v>1467984488</v>
      </c>
      <c r="H29" s="10">
        <v>0</v>
      </c>
      <c r="I29" s="10">
        <v>15013590727</v>
      </c>
      <c r="J29" s="10">
        <v>0</v>
      </c>
      <c r="K29" s="10">
        <f t="shared" si="1"/>
        <v>18998163711</v>
      </c>
      <c r="L29" s="10">
        <v>13888255978</v>
      </c>
      <c r="M29" s="10">
        <v>3651146772</v>
      </c>
      <c r="N29" s="10">
        <v>1458760961</v>
      </c>
      <c r="O29" s="10">
        <f t="shared" si="2"/>
        <v>18998163711</v>
      </c>
    </row>
    <row r="30" spans="1:15" ht="15">
      <c r="A30" s="9"/>
      <c r="B30" s="2" t="s">
        <v>7</v>
      </c>
      <c r="C30" s="29">
        <f>SUM(C28:C29)</f>
        <v>28413994091</v>
      </c>
      <c r="D30" s="29">
        <f aca="true" t="shared" si="4" ref="D30:O30">SUM(D28:D29)</f>
        <v>5371285162</v>
      </c>
      <c r="E30" s="29">
        <f t="shared" si="4"/>
        <v>5956685137</v>
      </c>
      <c r="F30" s="29">
        <f t="shared" si="4"/>
        <v>12693451513</v>
      </c>
      <c r="G30" s="29">
        <f t="shared" si="4"/>
        <v>24021421812</v>
      </c>
      <c r="H30" s="29">
        <f t="shared" si="4"/>
        <v>1760360870</v>
      </c>
      <c r="I30" s="29">
        <f t="shared" si="4"/>
        <v>239946337615</v>
      </c>
      <c r="J30" s="29">
        <f t="shared" si="4"/>
        <v>2906155541</v>
      </c>
      <c r="K30" s="29">
        <f t="shared" si="4"/>
        <v>297048269929</v>
      </c>
      <c r="L30" s="29">
        <f t="shared" si="4"/>
        <v>208136327395</v>
      </c>
      <c r="M30" s="29">
        <f t="shared" si="4"/>
        <v>65917023592</v>
      </c>
      <c r="N30" s="29">
        <f t="shared" si="4"/>
        <v>22994918942</v>
      </c>
      <c r="O30" s="29">
        <f t="shared" si="4"/>
        <v>297048269929</v>
      </c>
    </row>
  </sheetData>
  <sheetProtection/>
  <mergeCells count="3">
    <mergeCell ref="A1:N1"/>
    <mergeCell ref="B3:K3"/>
    <mergeCell ref="L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J16" sqref="J16"/>
    </sheetView>
  </sheetViews>
  <sheetFormatPr defaultColWidth="9.140625" defaultRowHeight="15"/>
  <cols>
    <col min="3" max="3" width="13.57421875" style="0" customWidth="1"/>
    <col min="4" max="4" width="11.28125" style="0" customWidth="1"/>
    <col min="6" max="6" width="12.8515625" style="0" customWidth="1"/>
    <col min="7" max="7" width="10.140625" style="0" customWidth="1"/>
    <col min="8" max="8" width="13.140625" style="0" customWidth="1"/>
    <col min="11" max="11" width="11.140625" style="0" customWidth="1"/>
    <col min="12" max="12" width="10.8515625" style="0" customWidth="1"/>
    <col min="13" max="13" width="11.8515625" style="0" customWidth="1"/>
    <col min="14" max="14" width="12.7109375" style="0" customWidth="1"/>
    <col min="15" max="15" width="13.00390625" style="0" customWidth="1"/>
  </cols>
  <sheetData>
    <row r="1" spans="1:14" ht="15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ht="15">
      <c r="N2" s="78" t="s">
        <v>88</v>
      </c>
    </row>
    <row r="3" spans="1:15" ht="15">
      <c r="A3" s="67" t="s">
        <v>43</v>
      </c>
      <c r="B3" s="69" t="s">
        <v>75</v>
      </c>
      <c r="C3" s="57" t="s">
        <v>76</v>
      </c>
      <c r="D3" s="57"/>
      <c r="E3" s="57"/>
      <c r="F3" s="57"/>
      <c r="G3" s="67" t="s">
        <v>5</v>
      </c>
      <c r="H3" s="67" t="s">
        <v>77</v>
      </c>
      <c r="I3" s="67" t="s">
        <v>78</v>
      </c>
      <c r="J3" s="67" t="s">
        <v>12</v>
      </c>
      <c r="K3" s="69" t="s">
        <v>13</v>
      </c>
      <c r="L3" s="69" t="s">
        <v>79</v>
      </c>
      <c r="M3" s="69" t="s">
        <v>80</v>
      </c>
      <c r="N3" s="69" t="s">
        <v>81</v>
      </c>
      <c r="O3" s="69" t="s">
        <v>82</v>
      </c>
    </row>
    <row r="4" spans="1:15" ht="27.75" thickBot="1">
      <c r="A4" s="68"/>
      <c r="B4" s="77"/>
      <c r="C4" s="52" t="s">
        <v>83</v>
      </c>
      <c r="D4" s="51" t="s">
        <v>84</v>
      </c>
      <c r="E4" s="51" t="s">
        <v>85</v>
      </c>
      <c r="F4" s="52" t="s">
        <v>6</v>
      </c>
      <c r="G4" s="68"/>
      <c r="H4" s="68"/>
      <c r="I4" s="68"/>
      <c r="J4" s="68"/>
      <c r="K4" s="70"/>
      <c r="L4" s="70"/>
      <c r="M4" s="70"/>
      <c r="N4" s="70"/>
      <c r="O4" s="70"/>
    </row>
    <row r="5" spans="1:15" ht="15">
      <c r="A5" s="53">
        <v>1</v>
      </c>
      <c r="B5" s="28" t="s">
        <v>30</v>
      </c>
      <c r="C5" s="35">
        <v>3237468376</v>
      </c>
      <c r="D5" s="35">
        <v>14157586008</v>
      </c>
      <c r="E5" s="35">
        <v>0</v>
      </c>
      <c r="F5" s="35">
        <f>SUM(C5:E5)</f>
        <v>17395054384</v>
      </c>
      <c r="G5" s="22">
        <v>17395054384</v>
      </c>
      <c r="H5" s="22">
        <v>7267506354</v>
      </c>
      <c r="I5" s="22">
        <v>1556931891</v>
      </c>
      <c r="J5" s="22">
        <v>0</v>
      </c>
      <c r="K5" s="20">
        <v>67855746663</v>
      </c>
      <c r="L5" s="20">
        <v>0</v>
      </c>
      <c r="M5" s="22">
        <v>7922519918</v>
      </c>
      <c r="N5" s="20">
        <v>68643966832</v>
      </c>
      <c r="O5" s="20">
        <f>'[1]balancesheet'!$I$9</f>
        <v>78536090259</v>
      </c>
    </row>
    <row r="6" spans="1:15" ht="15">
      <c r="A6" s="53">
        <v>2</v>
      </c>
      <c r="B6" s="1" t="s">
        <v>46</v>
      </c>
      <c r="C6" s="35">
        <v>71843326</v>
      </c>
      <c r="D6" s="35">
        <v>192431417</v>
      </c>
      <c r="E6" s="35">
        <v>0</v>
      </c>
      <c r="F6" s="35">
        <f aca="true" t="shared" si="0" ref="F6:F27">SUM(C6:E6)</f>
        <v>264274743</v>
      </c>
      <c r="G6" s="10">
        <v>265077711</v>
      </c>
      <c r="H6" s="10">
        <v>89764667</v>
      </c>
      <c r="I6" s="10">
        <v>0</v>
      </c>
      <c r="J6" s="10">
        <v>0</v>
      </c>
      <c r="K6" s="20">
        <v>393408965</v>
      </c>
      <c r="L6" s="20">
        <v>0</v>
      </c>
      <c r="M6" s="10">
        <v>51496930</v>
      </c>
      <c r="N6" s="20">
        <v>1082839322</v>
      </c>
      <c r="O6" s="20">
        <f>'[1]balancesheet'!$I$10</f>
        <v>1297358108</v>
      </c>
    </row>
    <row r="7" spans="1:15" ht="15">
      <c r="A7" s="53">
        <v>3</v>
      </c>
      <c r="B7" s="1" t="s">
        <v>47</v>
      </c>
      <c r="C7" s="35">
        <v>35456080</v>
      </c>
      <c r="D7" s="35">
        <v>0</v>
      </c>
      <c r="E7" s="35">
        <v>0</v>
      </c>
      <c r="F7" s="35">
        <f t="shared" si="0"/>
        <v>35456080</v>
      </c>
      <c r="G7" s="10">
        <v>35330945</v>
      </c>
      <c r="H7" s="10">
        <v>0</v>
      </c>
      <c r="I7" s="10">
        <v>0</v>
      </c>
      <c r="J7" s="10">
        <v>0</v>
      </c>
      <c r="K7" s="20">
        <v>15000000</v>
      </c>
      <c r="L7" s="20">
        <v>165113852</v>
      </c>
      <c r="M7" s="10">
        <v>12442570</v>
      </c>
      <c r="N7" s="20">
        <v>1822337</v>
      </c>
      <c r="O7" s="20">
        <f>'[1]balancesheet'!$I$11</f>
        <v>258873831</v>
      </c>
    </row>
    <row r="8" spans="1:15" ht="15">
      <c r="A8" s="53">
        <v>4</v>
      </c>
      <c r="B8" s="1" t="s">
        <v>48</v>
      </c>
      <c r="C8" s="35">
        <v>835761671</v>
      </c>
      <c r="D8" s="35">
        <v>4033772632</v>
      </c>
      <c r="E8" s="35">
        <v>477358957</v>
      </c>
      <c r="F8" s="35">
        <f t="shared" si="0"/>
        <v>5346893260</v>
      </c>
      <c r="G8" s="10">
        <v>5296941931</v>
      </c>
      <c r="H8" s="10">
        <v>3476738025</v>
      </c>
      <c r="I8" s="10">
        <v>372355900</v>
      </c>
      <c r="J8" s="10">
        <v>945000000</v>
      </c>
      <c r="K8" s="20">
        <v>16070145644</v>
      </c>
      <c r="L8" s="20">
        <v>8881861312</v>
      </c>
      <c r="M8" s="10">
        <v>2709007359</v>
      </c>
      <c r="N8" s="20">
        <v>28052197128</v>
      </c>
      <c r="O8" s="20">
        <f>'[1]balancesheet'!$I$12</f>
        <v>30889379128</v>
      </c>
    </row>
    <row r="9" spans="1:15" ht="15">
      <c r="A9" s="53">
        <v>5</v>
      </c>
      <c r="B9" s="1" t="s">
        <v>49</v>
      </c>
      <c r="C9" s="35">
        <v>1416214753</v>
      </c>
      <c r="D9" s="35">
        <v>5674839774</v>
      </c>
      <c r="E9" s="35">
        <v>10714896</v>
      </c>
      <c r="F9" s="35">
        <f t="shared" si="0"/>
        <v>7101769423</v>
      </c>
      <c r="G9" s="10">
        <v>7084550100</v>
      </c>
      <c r="H9" s="10">
        <v>2000762592</v>
      </c>
      <c r="I9" s="10">
        <v>242868917</v>
      </c>
      <c r="J9" s="10">
        <v>172331770</v>
      </c>
      <c r="K9" s="20">
        <v>2515897757</v>
      </c>
      <c r="L9" s="20">
        <v>16440763841</v>
      </c>
      <c r="M9" s="10">
        <v>2150526382</v>
      </c>
      <c r="N9" s="20">
        <v>28590332429</v>
      </c>
      <c r="O9" s="20">
        <f>'[1]balancesheet'!$I$13</f>
        <v>32264174013</v>
      </c>
    </row>
    <row r="10" spans="1:15" ht="15">
      <c r="A10" s="53">
        <v>6</v>
      </c>
      <c r="B10" s="1" t="s">
        <v>50</v>
      </c>
      <c r="C10" s="35">
        <v>74246438</v>
      </c>
      <c r="D10" s="35">
        <v>534004175</v>
      </c>
      <c r="E10" s="35">
        <v>571502</v>
      </c>
      <c r="F10" s="35">
        <f t="shared" si="0"/>
        <v>608822115</v>
      </c>
      <c r="G10" s="10">
        <v>608714522</v>
      </c>
      <c r="H10" s="10">
        <v>365983177</v>
      </c>
      <c r="I10" s="10">
        <v>0</v>
      </c>
      <c r="J10" s="10">
        <v>0</v>
      </c>
      <c r="K10" s="20">
        <v>356902120</v>
      </c>
      <c r="L10" s="20">
        <v>469744507</v>
      </c>
      <c r="M10" s="10">
        <v>77010675</v>
      </c>
      <c r="N10" s="20">
        <v>1665915550</v>
      </c>
      <c r="O10" s="20">
        <f>'[1]balancesheet'!$I$14</f>
        <v>2938097522</v>
      </c>
    </row>
    <row r="11" spans="1:15" ht="15">
      <c r="A11" s="53">
        <v>7</v>
      </c>
      <c r="B11" s="1" t="s">
        <v>51</v>
      </c>
      <c r="C11" s="35"/>
      <c r="D11" s="35"/>
      <c r="E11" s="35"/>
      <c r="F11" s="35">
        <f t="shared" si="0"/>
        <v>0</v>
      </c>
      <c r="G11" s="10">
        <v>0</v>
      </c>
      <c r="H11" s="10">
        <v>0</v>
      </c>
      <c r="I11" s="10">
        <v>0</v>
      </c>
      <c r="J11" s="10">
        <v>0</v>
      </c>
      <c r="K11" s="20">
        <v>15200000</v>
      </c>
      <c r="L11" s="20">
        <v>0</v>
      </c>
      <c r="M11" s="10">
        <v>1534315</v>
      </c>
      <c r="N11" s="20">
        <v>-1591319</v>
      </c>
      <c r="O11" s="20">
        <f>'[1]balancesheet'!$I$15</f>
        <v>197659740</v>
      </c>
    </row>
    <row r="12" spans="1:15" ht="15">
      <c r="A12" s="53">
        <v>8</v>
      </c>
      <c r="B12" s="1" t="s">
        <v>52</v>
      </c>
      <c r="C12" s="35">
        <v>300744978</v>
      </c>
      <c r="D12" s="35">
        <v>962456816</v>
      </c>
      <c r="E12" s="35">
        <v>1629436</v>
      </c>
      <c r="F12" s="35">
        <f t="shared" si="0"/>
        <v>1264831230</v>
      </c>
      <c r="G12" s="10">
        <v>1261235693</v>
      </c>
      <c r="H12" s="10">
        <v>726701459</v>
      </c>
      <c r="I12" s="10">
        <v>0</v>
      </c>
      <c r="J12" s="10">
        <v>0</v>
      </c>
      <c r="K12" s="20">
        <v>929340071</v>
      </c>
      <c r="L12" s="20">
        <v>559439195</v>
      </c>
      <c r="M12" s="10">
        <v>182923135</v>
      </c>
      <c r="N12" s="20">
        <v>2392333979</v>
      </c>
      <c r="O12" s="20">
        <f>'[1]balancesheet'!$I$16</f>
        <v>2788208998</v>
      </c>
    </row>
    <row r="13" spans="1:15" ht="15">
      <c r="A13" s="53">
        <v>9</v>
      </c>
      <c r="B13" s="1" t="s">
        <v>53</v>
      </c>
      <c r="C13" s="35">
        <v>1283951783</v>
      </c>
      <c r="D13" s="35">
        <v>2955834722</v>
      </c>
      <c r="E13" s="35">
        <v>13284018</v>
      </c>
      <c r="F13" s="35">
        <f t="shared" si="0"/>
        <v>4253070523</v>
      </c>
      <c r="G13" s="10">
        <v>4244010936</v>
      </c>
      <c r="H13" s="10">
        <v>1606480692</v>
      </c>
      <c r="I13" s="10">
        <v>31577209</v>
      </c>
      <c r="J13" s="10">
        <v>69103104</v>
      </c>
      <c r="K13" s="20">
        <v>4925005414</v>
      </c>
      <c r="L13" s="20">
        <v>4386116851</v>
      </c>
      <c r="M13" s="10">
        <v>977497844</v>
      </c>
      <c r="N13" s="20">
        <v>12084589746</v>
      </c>
      <c r="O13" s="20">
        <f>'[1]balancesheet'!$I$17</f>
        <v>13488337789</v>
      </c>
    </row>
    <row r="14" spans="1:15" ht="15">
      <c r="A14" s="53">
        <v>10</v>
      </c>
      <c r="B14" s="1" t="s">
        <v>54</v>
      </c>
      <c r="C14" s="35">
        <v>18214235</v>
      </c>
      <c r="D14" s="35"/>
      <c r="E14" s="35"/>
      <c r="F14" s="35">
        <f t="shared" si="0"/>
        <v>18214235</v>
      </c>
      <c r="G14" s="10">
        <v>18214235</v>
      </c>
      <c r="H14" s="10">
        <v>0</v>
      </c>
      <c r="I14" s="10">
        <v>0</v>
      </c>
      <c r="J14" s="10">
        <v>0</v>
      </c>
      <c r="K14" s="20">
        <v>15000000</v>
      </c>
      <c r="L14" s="20">
        <v>160000000</v>
      </c>
      <c r="M14" s="10">
        <v>10891502</v>
      </c>
      <c r="N14" s="20">
        <v>5001152</v>
      </c>
      <c r="O14" s="20">
        <f>'[1]balancesheet'!$I$18</f>
        <v>215087877</v>
      </c>
    </row>
    <row r="15" spans="1:15" ht="15">
      <c r="A15" s="53">
        <v>11</v>
      </c>
      <c r="B15" s="1" t="s">
        <v>55</v>
      </c>
      <c r="C15" s="35">
        <v>1961310831</v>
      </c>
      <c r="D15" s="35">
        <v>5354997266</v>
      </c>
      <c r="E15" s="35">
        <v>62304573</v>
      </c>
      <c r="F15" s="35">
        <f t="shared" si="0"/>
        <v>7378612670</v>
      </c>
      <c r="G15" s="10">
        <v>7367646177</v>
      </c>
      <c r="H15" s="10">
        <v>3727518460</v>
      </c>
      <c r="I15" s="10">
        <v>406824875</v>
      </c>
      <c r="J15" s="10">
        <v>228701807</v>
      </c>
      <c r="K15" s="20">
        <v>9832103579</v>
      </c>
      <c r="L15" s="20">
        <v>13740713689</v>
      </c>
      <c r="M15" s="10">
        <v>2809623761</v>
      </c>
      <c r="N15" s="20">
        <v>27700195712</v>
      </c>
      <c r="O15" s="20">
        <f>'[1]balancesheet'!$I$19</f>
        <v>32359730919</v>
      </c>
    </row>
    <row r="16" spans="1:15" ht="15">
      <c r="A16" s="53">
        <v>12</v>
      </c>
      <c r="B16" s="1" t="s">
        <v>56</v>
      </c>
      <c r="C16" s="35">
        <v>20098208</v>
      </c>
      <c r="D16" s="35">
        <v>0</v>
      </c>
      <c r="E16" s="35"/>
      <c r="F16" s="35">
        <f t="shared" si="0"/>
        <v>20098208</v>
      </c>
      <c r="G16" s="10">
        <v>19696747</v>
      </c>
      <c r="H16" s="10">
        <v>0</v>
      </c>
      <c r="I16" s="10">
        <v>0</v>
      </c>
      <c r="J16" s="10">
        <v>0</v>
      </c>
      <c r="K16" s="20">
        <v>15000000</v>
      </c>
      <c r="L16" s="20">
        <v>0</v>
      </c>
      <c r="M16" s="10">
        <v>1763547</v>
      </c>
      <c r="N16" s="20">
        <v>-1548356</v>
      </c>
      <c r="O16" s="20">
        <f>'[1]balancesheet'!$I$20</f>
        <v>199052246</v>
      </c>
    </row>
    <row r="17" spans="1:15" ht="15">
      <c r="A17" s="53">
        <v>13</v>
      </c>
      <c r="B17" s="1" t="s">
        <v>57</v>
      </c>
      <c r="C17" s="35">
        <v>278734905</v>
      </c>
      <c r="D17" s="35">
        <v>1267652735</v>
      </c>
      <c r="E17" s="35">
        <v>1100800</v>
      </c>
      <c r="F17" s="35">
        <f t="shared" si="0"/>
        <v>1547488440</v>
      </c>
      <c r="G17" s="10">
        <v>1545525152</v>
      </c>
      <c r="H17" s="10">
        <v>631692098</v>
      </c>
      <c r="I17" s="10">
        <v>1000000</v>
      </c>
      <c r="J17" s="10">
        <v>24000000</v>
      </c>
      <c r="K17" s="20">
        <v>620925433</v>
      </c>
      <c r="L17" s="20">
        <v>1305975981</v>
      </c>
      <c r="M17" s="10">
        <v>259840990</v>
      </c>
      <c r="N17" s="20">
        <v>3028958327</v>
      </c>
      <c r="O17" s="20">
        <f>'[1]balancesheet'!$I$21</f>
        <v>3543352642</v>
      </c>
    </row>
    <row r="18" spans="1:15" ht="15">
      <c r="A18" s="53">
        <v>14</v>
      </c>
      <c r="B18" s="1" t="s">
        <v>58</v>
      </c>
      <c r="C18" s="35">
        <v>1554267359</v>
      </c>
      <c r="D18" s="35">
        <v>4855557173</v>
      </c>
      <c r="E18" s="35">
        <v>530162</v>
      </c>
      <c r="F18" s="35">
        <f t="shared" si="0"/>
        <v>6410354694</v>
      </c>
      <c r="G18" s="10">
        <v>6397333214</v>
      </c>
      <c r="H18" s="10">
        <v>1370241804</v>
      </c>
      <c r="I18" s="10">
        <v>94200861</v>
      </c>
      <c r="J18" s="10">
        <v>108641848</v>
      </c>
      <c r="K18" s="20">
        <v>12936922690</v>
      </c>
      <c r="L18" s="20">
        <v>8258406053</v>
      </c>
      <c r="M18" s="10">
        <v>1972880946</v>
      </c>
      <c r="N18" s="20">
        <v>24794138810</v>
      </c>
      <c r="O18" s="20">
        <f>'[1]balancesheet'!$I$22</f>
        <v>25403361516</v>
      </c>
    </row>
    <row r="19" spans="1:15" ht="15">
      <c r="A19" s="53">
        <v>15</v>
      </c>
      <c r="B19" s="1" t="s">
        <v>59</v>
      </c>
      <c r="C19" s="35">
        <v>130607581</v>
      </c>
      <c r="D19" s="35">
        <v>694811051</v>
      </c>
      <c r="E19" s="35">
        <v>603991951</v>
      </c>
      <c r="F19" s="35">
        <f t="shared" si="0"/>
        <v>1429410583</v>
      </c>
      <c r="G19" s="10">
        <v>1392083671</v>
      </c>
      <c r="H19" s="10">
        <v>652033420</v>
      </c>
      <c r="I19" s="10">
        <v>10000000</v>
      </c>
      <c r="J19" s="10">
        <v>11289600</v>
      </c>
      <c r="K19" s="20">
        <v>1707613215</v>
      </c>
      <c r="L19" s="20">
        <v>1015857752</v>
      </c>
      <c r="M19" s="10">
        <v>269258924</v>
      </c>
      <c r="N19" s="20">
        <v>3570433313</v>
      </c>
      <c r="O19" s="20">
        <f>'[1]balancesheet'!$I$23</f>
        <v>3512807956</v>
      </c>
    </row>
    <row r="20" spans="1:15" ht="15">
      <c r="A20" s="53">
        <v>16</v>
      </c>
      <c r="B20" s="1" t="s">
        <v>60</v>
      </c>
      <c r="C20" s="35">
        <v>469335534</v>
      </c>
      <c r="D20" s="35">
        <v>1557155596</v>
      </c>
      <c r="E20" s="35">
        <v>25003277</v>
      </c>
      <c r="F20" s="35">
        <f t="shared" si="0"/>
        <v>2051494407</v>
      </c>
      <c r="G20" s="10">
        <v>2046343311</v>
      </c>
      <c r="H20" s="10">
        <v>760361046</v>
      </c>
      <c r="I20" s="10">
        <v>0</v>
      </c>
      <c r="J20" s="10">
        <v>55945887</v>
      </c>
      <c r="K20" s="20">
        <v>2034900686</v>
      </c>
      <c r="L20" s="20">
        <v>2874186113</v>
      </c>
      <c r="M20" s="10">
        <v>492629610</v>
      </c>
      <c r="N20" s="20">
        <v>6147299461</v>
      </c>
      <c r="O20" s="20">
        <f>'[1]balancesheet'!$I$24</f>
        <v>6973814717</v>
      </c>
    </row>
    <row r="21" spans="1:15" ht="15">
      <c r="A21" s="53">
        <v>17</v>
      </c>
      <c r="B21" s="1" t="s">
        <v>61</v>
      </c>
      <c r="C21" s="35">
        <v>215572049</v>
      </c>
      <c r="D21" s="35">
        <v>818360792</v>
      </c>
      <c r="E21" s="35">
        <v>12056043</v>
      </c>
      <c r="F21" s="35">
        <f t="shared" si="0"/>
        <v>1045988884</v>
      </c>
      <c r="G21" s="10">
        <v>1041734313</v>
      </c>
      <c r="H21" s="10">
        <v>393614868</v>
      </c>
      <c r="I21" s="10">
        <v>25736300</v>
      </c>
      <c r="J21" s="10">
        <v>19625760</v>
      </c>
      <c r="K21" s="20">
        <v>1416551981</v>
      </c>
      <c r="L21" s="20">
        <v>438000000</v>
      </c>
      <c r="M21" s="10">
        <v>172069755</v>
      </c>
      <c r="N21" s="20">
        <v>3920105513</v>
      </c>
      <c r="O21" s="20">
        <f>'[1]balancesheet'!$I$25</f>
        <v>4170345270</v>
      </c>
    </row>
    <row r="22" spans="1:15" ht="15">
      <c r="A22" s="53">
        <v>18</v>
      </c>
      <c r="B22" s="1" t="s">
        <v>62</v>
      </c>
      <c r="C22" s="35">
        <v>346030222</v>
      </c>
      <c r="D22" s="35">
        <v>1089421067</v>
      </c>
      <c r="E22" s="35">
        <v>0</v>
      </c>
      <c r="F22" s="35">
        <f t="shared" si="0"/>
        <v>1435451289</v>
      </c>
      <c r="G22" s="10">
        <v>1430901112</v>
      </c>
      <c r="H22" s="10">
        <v>762242697</v>
      </c>
      <c r="I22" s="10">
        <v>25000000</v>
      </c>
      <c r="J22" s="10">
        <v>12866040</v>
      </c>
      <c r="K22" s="20">
        <v>1037901983</v>
      </c>
      <c r="L22" s="20">
        <v>539100520</v>
      </c>
      <c r="M22" s="10">
        <v>205696926</v>
      </c>
      <c r="N22" s="20">
        <v>3016806210</v>
      </c>
      <c r="O22" s="20">
        <f>'[1]balancesheet'!$I$26</f>
        <v>3497187513</v>
      </c>
    </row>
    <row r="23" spans="1:15" ht="15">
      <c r="A23" s="53">
        <v>19</v>
      </c>
      <c r="B23" s="1" t="s">
        <v>63</v>
      </c>
      <c r="C23" s="35">
        <v>576332138</v>
      </c>
      <c r="D23" s="35">
        <v>1769185407</v>
      </c>
      <c r="E23" s="35">
        <v>24033948</v>
      </c>
      <c r="F23" s="35">
        <f t="shared" si="0"/>
        <v>2369551493</v>
      </c>
      <c r="G23" s="10">
        <v>2365186685</v>
      </c>
      <c r="H23" s="10">
        <v>1298796222</v>
      </c>
      <c r="I23" s="10">
        <v>102137859</v>
      </c>
      <c r="J23" s="10">
        <v>91855054</v>
      </c>
      <c r="K23" s="20">
        <v>4382049174</v>
      </c>
      <c r="L23" s="20">
        <v>3344233800</v>
      </c>
      <c r="M23" s="10">
        <v>903688595</v>
      </c>
      <c r="N23" s="20">
        <v>9545644341</v>
      </c>
      <c r="O23" s="20">
        <f>'[1]balancesheet'!$I$27</f>
        <v>11082062144</v>
      </c>
    </row>
    <row r="24" spans="1:15" ht="15">
      <c r="A24" s="53">
        <v>20</v>
      </c>
      <c r="B24" s="1" t="s">
        <v>67</v>
      </c>
      <c r="C24" s="54">
        <v>17547242</v>
      </c>
      <c r="D24" s="54"/>
      <c r="E24" s="54"/>
      <c r="F24" s="35">
        <f t="shared" si="0"/>
        <v>17547242</v>
      </c>
      <c r="G24" s="10">
        <v>17528775</v>
      </c>
      <c r="H24" s="10">
        <v>0</v>
      </c>
      <c r="I24" s="10">
        <v>0</v>
      </c>
      <c r="J24" s="10">
        <v>0</v>
      </c>
      <c r="K24" s="20">
        <v>15000000</v>
      </c>
      <c r="L24" s="20">
        <v>180000000</v>
      </c>
      <c r="M24" s="10">
        <v>9439400</v>
      </c>
      <c r="N24" s="20">
        <v>9865910</v>
      </c>
      <c r="O24" s="20">
        <f>'[1]balancesheet'!$I$28</f>
        <v>223287275</v>
      </c>
    </row>
    <row r="25" spans="1:15" ht="15">
      <c r="A25" s="53">
        <v>21</v>
      </c>
      <c r="B25" s="1" t="s">
        <v>64</v>
      </c>
      <c r="C25" s="35">
        <v>299801953</v>
      </c>
      <c r="D25" s="35">
        <v>654783338</v>
      </c>
      <c r="E25" s="35">
        <v>231500</v>
      </c>
      <c r="F25" s="35">
        <f t="shared" si="0"/>
        <v>954816791</v>
      </c>
      <c r="G25" s="10">
        <v>953116034</v>
      </c>
      <c r="H25" s="10">
        <v>339242058</v>
      </c>
      <c r="I25" s="10">
        <v>21323652</v>
      </c>
      <c r="J25" s="10">
        <v>6000000</v>
      </c>
      <c r="K25" s="20">
        <v>753730947</v>
      </c>
      <c r="L25" s="20">
        <v>263000000</v>
      </c>
      <c r="M25" s="10">
        <v>105334450</v>
      </c>
      <c r="N25" s="20">
        <v>1878142950</v>
      </c>
      <c r="O25" s="20">
        <f>'[1]balancesheet'!$I$29</f>
        <v>2073567037</v>
      </c>
    </row>
    <row r="26" spans="1:15" ht="15">
      <c r="A26" s="53">
        <v>22</v>
      </c>
      <c r="B26" s="1" t="s">
        <v>65</v>
      </c>
      <c r="C26" s="35">
        <v>604344941</v>
      </c>
      <c r="D26" s="35">
        <v>832895066</v>
      </c>
      <c r="E26" s="35">
        <v>2193175</v>
      </c>
      <c r="F26" s="35">
        <f t="shared" si="0"/>
        <v>1439433182</v>
      </c>
      <c r="G26" s="10">
        <v>1439053684</v>
      </c>
      <c r="H26" s="10">
        <v>427725956</v>
      </c>
      <c r="I26" s="10">
        <v>16198077</v>
      </c>
      <c r="J26" s="10">
        <v>15000000</v>
      </c>
      <c r="K26" s="20">
        <v>1400141848</v>
      </c>
      <c r="L26" s="20">
        <v>1093913313</v>
      </c>
      <c r="M26" s="10">
        <v>224586396</v>
      </c>
      <c r="N26" s="20">
        <v>3096992559</v>
      </c>
      <c r="O26" s="20">
        <f>'[1]balancesheet'!$I$30</f>
        <v>3702246652</v>
      </c>
    </row>
    <row r="27" spans="1:15" ht="15">
      <c r="A27" s="53">
        <v>23</v>
      </c>
      <c r="B27" s="1" t="s">
        <v>66</v>
      </c>
      <c r="C27" s="54">
        <v>40597488</v>
      </c>
      <c r="D27" s="54"/>
      <c r="E27" s="54"/>
      <c r="F27" s="35">
        <f t="shared" si="0"/>
        <v>40597488</v>
      </c>
      <c r="G27" s="10">
        <v>40597488</v>
      </c>
      <c r="H27" s="10">
        <v>0</v>
      </c>
      <c r="I27" s="10">
        <v>0</v>
      </c>
      <c r="J27" s="10">
        <v>0</v>
      </c>
      <c r="K27" s="20">
        <v>15000000</v>
      </c>
      <c r="L27" s="20">
        <v>147100000</v>
      </c>
      <c r="M27" s="10">
        <v>13494051</v>
      </c>
      <c r="N27" s="20">
        <v>2614811</v>
      </c>
      <c r="O27" s="20">
        <f>'[1]balancesheet'!$I$31</f>
        <v>213123056</v>
      </c>
    </row>
    <row r="28" spans="1:15" ht="15">
      <c r="A28" s="1"/>
      <c r="B28" s="2" t="s">
        <v>6</v>
      </c>
      <c r="C28" s="36">
        <f>SUM(C5:C27)</f>
        <v>13788482091</v>
      </c>
      <c r="D28" s="36">
        <f aca="true" t="shared" si="1" ref="D28:O28">SUM(D5:D27)</f>
        <v>47405745035</v>
      </c>
      <c r="E28" s="36">
        <f t="shared" si="1"/>
        <v>1235004238</v>
      </c>
      <c r="F28" s="36">
        <f t="shared" si="1"/>
        <v>62429231364</v>
      </c>
      <c r="G28" s="36">
        <f t="shared" si="1"/>
        <v>62265876820</v>
      </c>
      <c r="H28" s="36">
        <f t="shared" si="1"/>
        <v>25897405595</v>
      </c>
      <c r="I28" s="36">
        <f t="shared" si="1"/>
        <v>2906155541</v>
      </c>
      <c r="J28" s="36">
        <f t="shared" si="1"/>
        <v>1760360870</v>
      </c>
      <c r="K28" s="36">
        <f t="shared" si="1"/>
        <v>129259488170</v>
      </c>
      <c r="L28" s="36">
        <f t="shared" si="1"/>
        <v>64263526779</v>
      </c>
      <c r="M28" s="36">
        <f t="shared" si="1"/>
        <v>21536157981</v>
      </c>
      <c r="N28" s="36">
        <f t="shared" si="1"/>
        <v>229227056717</v>
      </c>
      <c r="O28" s="36">
        <f t="shared" si="1"/>
        <v>259827206208</v>
      </c>
    </row>
    <row r="29" spans="1:15" ht="15">
      <c r="A29" s="1">
        <v>20</v>
      </c>
      <c r="B29" s="1" t="s">
        <v>8</v>
      </c>
      <c r="C29" s="35">
        <v>605879338</v>
      </c>
      <c r="D29" s="35">
        <v>2811966410</v>
      </c>
      <c r="E29" s="35">
        <v>233301024</v>
      </c>
      <c r="F29" s="35">
        <f>SUM(C29:E29)</f>
        <v>3651146772</v>
      </c>
      <c r="G29" s="10">
        <v>3651146772</v>
      </c>
      <c r="H29" s="10">
        <v>2516588496</v>
      </c>
      <c r="I29" s="10">
        <v>0</v>
      </c>
      <c r="J29" s="10">
        <v>0</v>
      </c>
      <c r="K29" s="20">
        <v>4431675247</v>
      </c>
      <c r="L29" s="20">
        <v>6852202307</v>
      </c>
      <c r="M29" s="10">
        <v>1458760961</v>
      </c>
      <c r="N29" s="20">
        <v>15013590727</v>
      </c>
      <c r="O29" s="20">
        <v>16671915340</v>
      </c>
    </row>
    <row r="30" spans="1:15" ht="15">
      <c r="A30" s="54"/>
      <c r="B30" s="2" t="s">
        <v>7</v>
      </c>
      <c r="C30" s="37">
        <f>SUM(C28:C29)</f>
        <v>14394361429</v>
      </c>
      <c r="D30" s="37">
        <f aca="true" t="shared" si="2" ref="D30:O30">SUM(D28:D29)</f>
        <v>50217711445</v>
      </c>
      <c r="E30" s="37">
        <f t="shared" si="2"/>
        <v>1468305262</v>
      </c>
      <c r="F30" s="37">
        <f t="shared" si="2"/>
        <v>66080378136</v>
      </c>
      <c r="G30" s="37">
        <f t="shared" si="2"/>
        <v>65917023592</v>
      </c>
      <c r="H30" s="37">
        <f t="shared" si="2"/>
        <v>28413994091</v>
      </c>
      <c r="I30" s="37">
        <f t="shared" si="2"/>
        <v>2906155541</v>
      </c>
      <c r="J30" s="37">
        <f t="shared" si="2"/>
        <v>1760360870</v>
      </c>
      <c r="K30" s="37">
        <f t="shared" si="2"/>
        <v>133691163417</v>
      </c>
      <c r="L30" s="37">
        <f t="shared" si="2"/>
        <v>71115729086</v>
      </c>
      <c r="M30" s="37">
        <f t="shared" si="2"/>
        <v>22994918942</v>
      </c>
      <c r="N30" s="37">
        <f t="shared" si="2"/>
        <v>244240647444</v>
      </c>
      <c r="O30" s="37">
        <f t="shared" si="2"/>
        <v>276499121548</v>
      </c>
    </row>
  </sheetData>
  <sheetProtection/>
  <mergeCells count="13">
    <mergeCell ref="A1:N1"/>
    <mergeCell ref="A3:A4"/>
    <mergeCell ref="B3:B4"/>
    <mergeCell ref="C3:F3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P1">
      <selection activeCell="AA15" sqref="AA15"/>
    </sheetView>
  </sheetViews>
  <sheetFormatPr defaultColWidth="9.00390625" defaultRowHeight="15"/>
  <cols>
    <col min="1" max="1" width="2.8515625" style="7" customWidth="1"/>
    <col min="2" max="2" width="18.421875" style="7" customWidth="1"/>
    <col min="3" max="3" width="8.421875" style="7" customWidth="1"/>
    <col min="4" max="4" width="8.7109375" style="7" customWidth="1"/>
    <col min="5" max="5" width="9.00390625" style="7" customWidth="1"/>
    <col min="6" max="6" width="7.421875" style="7" customWidth="1"/>
    <col min="7" max="7" width="8.00390625" style="7" customWidth="1"/>
    <col min="8" max="8" width="6.8515625" style="7" customWidth="1"/>
    <col min="9" max="9" width="8.28125" style="7" customWidth="1"/>
    <col min="10" max="10" width="6.8515625" style="7" customWidth="1"/>
    <col min="11" max="11" width="8.7109375" style="7" customWidth="1"/>
    <col min="12" max="12" width="8.421875" style="7" customWidth="1"/>
    <col min="13" max="13" width="8.28125" style="7" customWidth="1"/>
    <col min="14" max="14" width="8.140625" style="7" customWidth="1"/>
    <col min="15" max="15" width="8.28125" style="7" customWidth="1"/>
    <col min="16" max="16" width="20.28125" style="7" customWidth="1"/>
    <col min="17" max="17" width="10.57421875" style="7" customWidth="1"/>
    <col min="18" max="19" width="10.7109375" style="7" customWidth="1"/>
    <col min="20" max="20" width="12.00390625" style="7" customWidth="1"/>
    <col min="21" max="21" width="6.421875" style="7" customWidth="1"/>
    <col min="22" max="22" width="12.28125" style="7" customWidth="1"/>
    <col min="23" max="23" width="12.140625" style="7" customWidth="1"/>
    <col min="24" max="24" width="11.140625" style="7" customWidth="1"/>
    <col min="25" max="16384" width="9.00390625" style="7" customWidth="1"/>
  </cols>
  <sheetData>
    <row r="1" spans="1:24" ht="15.75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P1" s="58" t="s">
        <v>71</v>
      </c>
      <c r="Q1" s="58"/>
      <c r="R1" s="58"/>
      <c r="S1" s="58"/>
      <c r="T1" s="58"/>
      <c r="U1" s="58"/>
      <c r="V1" s="58"/>
      <c r="W1" s="58"/>
      <c r="X1" s="58"/>
    </row>
    <row r="2" spans="1:20" ht="7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Q2" s="11"/>
      <c r="R2" s="11"/>
      <c r="S2" s="11"/>
      <c r="T2" s="11"/>
    </row>
    <row r="3" spans="1:23" ht="10.5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12"/>
      <c r="Q3" s="12"/>
      <c r="R3" s="12"/>
      <c r="S3" s="12"/>
      <c r="T3" s="12"/>
      <c r="W3" s="12" t="s">
        <v>44</v>
      </c>
    </row>
    <row r="4" ht="11.25" thickBot="1">
      <c r="N4" s="12" t="s">
        <v>44</v>
      </c>
    </row>
    <row r="5" spans="1:24" ht="15.75" customHeight="1" thickBot="1">
      <c r="A5" s="33"/>
      <c r="B5" s="65" t="s">
        <v>32</v>
      </c>
      <c r="C5" s="65"/>
      <c r="D5" s="65"/>
      <c r="E5" s="65"/>
      <c r="F5" s="65"/>
      <c r="G5" s="65"/>
      <c r="H5" s="65"/>
      <c r="I5" s="65"/>
      <c r="J5" s="65"/>
      <c r="K5" s="66"/>
      <c r="L5" s="64" t="s">
        <v>33</v>
      </c>
      <c r="M5" s="65"/>
      <c r="N5" s="65"/>
      <c r="O5" s="66"/>
      <c r="P5" s="75" t="s">
        <v>0</v>
      </c>
      <c r="Q5" s="72" t="s">
        <v>45</v>
      </c>
      <c r="R5" s="73"/>
      <c r="S5" s="73"/>
      <c r="T5" s="74"/>
      <c r="U5" s="42"/>
      <c r="V5" s="71" t="s">
        <v>70</v>
      </c>
      <c r="W5" s="71"/>
      <c r="X5" s="71"/>
    </row>
    <row r="6" spans="1:24" ht="36.75" thickBot="1">
      <c r="A6" s="26" t="s">
        <v>9</v>
      </c>
      <c r="B6" s="23" t="s">
        <v>0</v>
      </c>
      <c r="C6" s="23" t="s">
        <v>1</v>
      </c>
      <c r="D6" s="23" t="s">
        <v>40</v>
      </c>
      <c r="E6" s="23" t="s">
        <v>2</v>
      </c>
      <c r="F6" s="23" t="s">
        <v>10</v>
      </c>
      <c r="G6" s="23" t="s">
        <v>39</v>
      </c>
      <c r="H6" s="23" t="s">
        <v>12</v>
      </c>
      <c r="I6" s="23" t="s">
        <v>3</v>
      </c>
      <c r="J6" s="23" t="s">
        <v>38</v>
      </c>
      <c r="K6" s="23" t="s">
        <v>6</v>
      </c>
      <c r="L6" s="23" t="s">
        <v>4</v>
      </c>
      <c r="M6" s="23" t="s">
        <v>5</v>
      </c>
      <c r="N6" s="23" t="s">
        <v>11</v>
      </c>
      <c r="O6" s="23" t="s">
        <v>6</v>
      </c>
      <c r="P6" s="76"/>
      <c r="Q6" s="8" t="s">
        <v>36</v>
      </c>
      <c r="R6" s="8" t="s">
        <v>35</v>
      </c>
      <c r="S6" s="8" t="s">
        <v>34</v>
      </c>
      <c r="T6" s="8" t="s">
        <v>72</v>
      </c>
      <c r="U6" s="42"/>
      <c r="V6" s="23" t="s">
        <v>68</v>
      </c>
      <c r="W6" s="23" t="s">
        <v>69</v>
      </c>
      <c r="X6" s="23" t="s">
        <v>72</v>
      </c>
    </row>
    <row r="7" spans="1:24" ht="15.75" customHeight="1">
      <c r="A7" s="27">
        <v>1</v>
      </c>
      <c r="B7" s="28" t="s">
        <v>30</v>
      </c>
      <c r="C7" s="30" t="e">
        <f>#REF!/1000000</f>
        <v>#REF!</v>
      </c>
      <c r="D7" s="30" t="e">
        <f>#REF!/1000000</f>
        <v>#REF!</v>
      </c>
      <c r="E7" s="30" t="e">
        <f>#REF!/1000000</f>
        <v>#REF!</v>
      </c>
      <c r="F7" s="30" t="e">
        <f>#REF!/1000000</f>
        <v>#REF!</v>
      </c>
      <c r="G7" s="30" t="e">
        <f>#REF!/1000000</f>
        <v>#REF!</v>
      </c>
      <c r="H7" s="30" t="e">
        <f>#REF!/1000000</f>
        <v>#REF!</v>
      </c>
      <c r="I7" s="30" t="e">
        <f>#REF!/1000000</f>
        <v>#REF!</v>
      </c>
      <c r="J7" s="30" t="e">
        <f>#REF!/1000000</f>
        <v>#REF!</v>
      </c>
      <c r="K7" s="30" t="e">
        <f>#REF!/1000000</f>
        <v>#REF!</v>
      </c>
      <c r="L7" s="30" t="e">
        <f>#REF!/1000000</f>
        <v>#REF!</v>
      </c>
      <c r="M7" s="30" t="e">
        <f>#REF!/1000000</f>
        <v>#REF!</v>
      </c>
      <c r="N7" s="30" t="e">
        <f>#REF!/1000000</f>
        <v>#REF!</v>
      </c>
      <c r="O7" s="30" t="e">
        <f>#REF!/1000000</f>
        <v>#REF!</v>
      </c>
      <c r="P7" s="28" t="s">
        <v>30</v>
      </c>
      <c r="Q7" s="43">
        <v>68643.966832</v>
      </c>
      <c r="R7" s="43">
        <v>56504.288116</v>
      </c>
      <c r="S7" s="43">
        <v>12139.678716000002</v>
      </c>
      <c r="T7" s="43">
        <v>21.484526432892935</v>
      </c>
      <c r="U7" s="42"/>
      <c r="V7" s="40">
        <v>3237.468376</v>
      </c>
      <c r="W7" s="50">
        <v>4114.71</v>
      </c>
      <c r="X7" s="43">
        <v>-21.31964643923874</v>
      </c>
    </row>
    <row r="8" spans="1:24" ht="15.75" customHeight="1">
      <c r="A8" s="9">
        <v>2</v>
      </c>
      <c r="B8" s="1" t="s">
        <v>46</v>
      </c>
      <c r="C8" s="31" t="e">
        <f>#REF!/1000000</f>
        <v>#REF!</v>
      </c>
      <c r="D8" s="31" t="e">
        <f>#REF!/1000000</f>
        <v>#REF!</v>
      </c>
      <c r="E8" s="31" t="e">
        <f>#REF!/1000000</f>
        <v>#REF!</v>
      </c>
      <c r="F8" s="31" t="e">
        <f>#REF!/1000000</f>
        <v>#REF!</v>
      </c>
      <c r="G8" s="31" t="e">
        <f>#REF!/1000000</f>
        <v>#REF!</v>
      </c>
      <c r="H8" s="31" t="e">
        <f>#REF!/1000000</f>
        <v>#REF!</v>
      </c>
      <c r="I8" s="31" t="e">
        <f>#REF!/1000000</f>
        <v>#REF!</v>
      </c>
      <c r="J8" s="31" t="e">
        <f>#REF!/1000000</f>
        <v>#REF!</v>
      </c>
      <c r="K8" s="31" t="e">
        <f>#REF!/1000000</f>
        <v>#REF!</v>
      </c>
      <c r="L8" s="31" t="e">
        <f>#REF!/1000000</f>
        <v>#REF!</v>
      </c>
      <c r="M8" s="31" t="e">
        <f>#REF!/1000000</f>
        <v>#REF!</v>
      </c>
      <c r="N8" s="31" t="e">
        <f>#REF!/1000000</f>
        <v>#REF!</v>
      </c>
      <c r="O8" s="31" t="e">
        <f>#REF!/1000000</f>
        <v>#REF!</v>
      </c>
      <c r="P8" s="1" t="s">
        <v>46</v>
      </c>
      <c r="Q8" s="44">
        <v>893.671398</v>
      </c>
      <c r="R8" s="44">
        <v>832.804876</v>
      </c>
      <c r="S8" s="44">
        <v>60.86652199999992</v>
      </c>
      <c r="T8" s="43">
        <v>7.308617390948118</v>
      </c>
      <c r="U8" s="42"/>
      <c r="V8" s="38">
        <v>71.843326</v>
      </c>
      <c r="W8" s="45">
        <v>62.7</v>
      </c>
      <c r="X8" s="43">
        <v>14.582657097288678</v>
      </c>
    </row>
    <row r="9" spans="1:24" ht="15.75" customHeight="1">
      <c r="A9" s="9">
        <v>3</v>
      </c>
      <c r="B9" s="1" t="s">
        <v>47</v>
      </c>
      <c r="C9" s="31" t="e">
        <f>#REF!/1000000</f>
        <v>#REF!</v>
      </c>
      <c r="D9" s="31" t="e">
        <f>#REF!/1000000</f>
        <v>#REF!</v>
      </c>
      <c r="E9" s="31" t="e">
        <f>#REF!/1000000</f>
        <v>#REF!</v>
      </c>
      <c r="F9" s="31" t="e">
        <f>#REF!/1000000</f>
        <v>#REF!</v>
      </c>
      <c r="G9" s="31" t="e">
        <f>#REF!/1000000</f>
        <v>#REF!</v>
      </c>
      <c r="H9" s="31" t="e">
        <f>#REF!/1000000</f>
        <v>#REF!</v>
      </c>
      <c r="I9" s="31" t="e">
        <f>#REF!/1000000</f>
        <v>#REF!</v>
      </c>
      <c r="J9" s="31" t="e">
        <f>#REF!/1000000</f>
        <v>#REF!</v>
      </c>
      <c r="K9" s="31" t="e">
        <f>#REF!/1000000</f>
        <v>#REF!</v>
      </c>
      <c r="L9" s="31" t="e">
        <f>#REF!/1000000</f>
        <v>#REF!</v>
      </c>
      <c r="M9" s="31" t="e">
        <f>#REF!/1000000</f>
        <v>#REF!</v>
      </c>
      <c r="N9" s="31" t="e">
        <f>#REF!/1000000</f>
        <v>#REF!</v>
      </c>
      <c r="O9" s="31" t="e">
        <f>#REF!/1000000</f>
        <v>#REF!</v>
      </c>
      <c r="P9" s="1" t="s">
        <v>47</v>
      </c>
      <c r="Q9" s="44">
        <v>1.822337</v>
      </c>
      <c r="R9" s="44">
        <v>0</v>
      </c>
      <c r="S9" s="44">
        <v>1.822337</v>
      </c>
      <c r="T9" s="43">
        <v>0</v>
      </c>
      <c r="U9" s="42"/>
      <c r="V9" s="38">
        <v>35.45608</v>
      </c>
      <c r="W9" s="45">
        <v>0</v>
      </c>
      <c r="X9" s="43">
        <v>0</v>
      </c>
    </row>
    <row r="10" spans="1:24" ht="15.75" customHeight="1">
      <c r="A10" s="9">
        <v>4</v>
      </c>
      <c r="B10" s="1" t="s">
        <v>48</v>
      </c>
      <c r="C10" s="31" t="e">
        <f>#REF!/1000000</f>
        <v>#REF!</v>
      </c>
      <c r="D10" s="31" t="e">
        <f>#REF!/1000000</f>
        <v>#REF!</v>
      </c>
      <c r="E10" s="31" t="e">
        <f>#REF!/1000000</f>
        <v>#REF!</v>
      </c>
      <c r="F10" s="31" t="e">
        <f>#REF!/1000000</f>
        <v>#REF!</v>
      </c>
      <c r="G10" s="31" t="e">
        <f>#REF!/1000000</f>
        <v>#REF!</v>
      </c>
      <c r="H10" s="31" t="e">
        <f>#REF!/1000000</f>
        <v>#REF!</v>
      </c>
      <c r="I10" s="31" t="e">
        <f>#REF!/1000000</f>
        <v>#REF!</v>
      </c>
      <c r="J10" s="31" t="e">
        <f>#REF!/1000000</f>
        <v>#REF!</v>
      </c>
      <c r="K10" s="31" t="e">
        <f>#REF!/1000000</f>
        <v>#REF!</v>
      </c>
      <c r="L10" s="31" t="e">
        <f>#REF!/1000000</f>
        <v>#REF!</v>
      </c>
      <c r="M10" s="31" t="e">
        <f>#REF!/1000000</f>
        <v>#REF!</v>
      </c>
      <c r="N10" s="31" t="e">
        <f>#REF!/1000000</f>
        <v>#REF!</v>
      </c>
      <c r="O10" s="31" t="e">
        <f>#REF!/1000000</f>
        <v>#REF!</v>
      </c>
      <c r="P10" s="1" t="s">
        <v>48</v>
      </c>
      <c r="Q10" s="44">
        <v>28052.197124</v>
      </c>
      <c r="R10" s="44">
        <v>26568.271793</v>
      </c>
      <c r="S10" s="44">
        <v>1483.9253309999986</v>
      </c>
      <c r="T10" s="43">
        <v>5.585328780741288</v>
      </c>
      <c r="U10" s="42"/>
      <c r="V10" s="38">
        <v>835.761671</v>
      </c>
      <c r="W10" s="45">
        <v>810.68</v>
      </c>
      <c r="X10" s="43">
        <v>3.0939052400453977</v>
      </c>
    </row>
    <row r="11" spans="1:24" ht="15.75" customHeight="1">
      <c r="A11" s="9">
        <v>5</v>
      </c>
      <c r="B11" s="1" t="s">
        <v>49</v>
      </c>
      <c r="C11" s="31" t="e">
        <f>#REF!/1000000</f>
        <v>#REF!</v>
      </c>
      <c r="D11" s="31" t="e">
        <f>#REF!/1000000</f>
        <v>#REF!</v>
      </c>
      <c r="E11" s="31" t="e">
        <f>#REF!/1000000</f>
        <v>#REF!</v>
      </c>
      <c r="F11" s="31" t="e">
        <f>#REF!/1000000</f>
        <v>#REF!</v>
      </c>
      <c r="G11" s="31" t="e">
        <f>#REF!/1000000</f>
        <v>#REF!</v>
      </c>
      <c r="H11" s="31" t="e">
        <f>#REF!/1000000</f>
        <v>#REF!</v>
      </c>
      <c r="I11" s="31" t="e">
        <f>#REF!/1000000</f>
        <v>#REF!</v>
      </c>
      <c r="J11" s="31" t="e">
        <f>#REF!/1000000</f>
        <v>#REF!</v>
      </c>
      <c r="K11" s="31" t="e">
        <f>#REF!/1000000</f>
        <v>#REF!</v>
      </c>
      <c r="L11" s="31" t="e">
        <f>#REF!/1000000</f>
        <v>#REF!</v>
      </c>
      <c r="M11" s="31" t="e">
        <f>#REF!/1000000</f>
        <v>#REF!</v>
      </c>
      <c r="N11" s="31" t="e">
        <f>#REF!/1000000</f>
        <v>#REF!</v>
      </c>
      <c r="O11" s="31" t="e">
        <f>#REF!/1000000</f>
        <v>#REF!</v>
      </c>
      <c r="P11" s="1" t="s">
        <v>49</v>
      </c>
      <c r="Q11" s="44">
        <v>25248.026181</v>
      </c>
      <c r="R11" s="44">
        <v>20825.602764</v>
      </c>
      <c r="S11" s="44">
        <v>4422.423417000002</v>
      </c>
      <c r="T11" s="43">
        <v>21.235512206373137</v>
      </c>
      <c r="U11" s="42"/>
      <c r="V11" s="38">
        <v>1416.214753</v>
      </c>
      <c r="W11" s="45">
        <v>1576.36</v>
      </c>
      <c r="X11" s="43">
        <v>-10.159179819330605</v>
      </c>
    </row>
    <row r="12" spans="1:24" ht="15.75" customHeight="1">
      <c r="A12" s="9">
        <v>6</v>
      </c>
      <c r="B12" s="1" t="s">
        <v>50</v>
      </c>
      <c r="C12" s="31" t="e">
        <f>#REF!/1000000</f>
        <v>#REF!</v>
      </c>
      <c r="D12" s="31" t="e">
        <f>#REF!/1000000</f>
        <v>#REF!</v>
      </c>
      <c r="E12" s="31" t="e">
        <f>#REF!/1000000</f>
        <v>#REF!</v>
      </c>
      <c r="F12" s="31" t="e">
        <f>#REF!/1000000</f>
        <v>#REF!</v>
      </c>
      <c r="G12" s="31" t="e">
        <f>#REF!/1000000</f>
        <v>#REF!</v>
      </c>
      <c r="H12" s="31" t="e">
        <f>#REF!/1000000</f>
        <v>#REF!</v>
      </c>
      <c r="I12" s="31" t="e">
        <f>#REF!/1000000</f>
        <v>#REF!</v>
      </c>
      <c r="J12" s="31" t="e">
        <f>#REF!/1000000</f>
        <v>#REF!</v>
      </c>
      <c r="K12" s="31" t="e">
        <f>#REF!/1000000</f>
        <v>#REF!</v>
      </c>
      <c r="L12" s="31" t="e">
        <f>#REF!/1000000</f>
        <v>#REF!</v>
      </c>
      <c r="M12" s="31" t="e">
        <f>#REF!/1000000</f>
        <v>#REF!</v>
      </c>
      <c r="N12" s="31" t="e">
        <f>#REF!/1000000</f>
        <v>#REF!</v>
      </c>
      <c r="O12" s="31" t="e">
        <f>#REF!/1000000</f>
        <v>#REF!</v>
      </c>
      <c r="P12" s="1" t="s">
        <v>50</v>
      </c>
      <c r="Q12" s="44">
        <v>1658.512618</v>
      </c>
      <c r="R12" s="44">
        <v>1661.755146</v>
      </c>
      <c r="S12" s="44">
        <v>-3.242527999999993</v>
      </c>
      <c r="T12" s="43">
        <v>-0.19512670129561874</v>
      </c>
      <c r="U12" s="42"/>
      <c r="V12" s="38">
        <v>74.246438</v>
      </c>
      <c r="W12" s="45">
        <v>378.81</v>
      </c>
      <c r="X12" s="43">
        <v>-80.40008500303581</v>
      </c>
    </row>
    <row r="13" spans="1:24" ht="15.75" customHeight="1">
      <c r="A13" s="9">
        <v>7</v>
      </c>
      <c r="B13" s="1" t="s">
        <v>51</v>
      </c>
      <c r="C13" s="31" t="e">
        <f>#REF!/1000000</f>
        <v>#REF!</v>
      </c>
      <c r="D13" s="31" t="e">
        <f>#REF!/1000000</f>
        <v>#REF!</v>
      </c>
      <c r="E13" s="31" t="e">
        <f>#REF!/1000000</f>
        <v>#REF!</v>
      </c>
      <c r="F13" s="31" t="e">
        <f>#REF!/1000000</f>
        <v>#REF!</v>
      </c>
      <c r="G13" s="31" t="e">
        <f>#REF!/1000000</f>
        <v>#REF!</v>
      </c>
      <c r="H13" s="31" t="e">
        <f>#REF!/1000000</f>
        <v>#REF!</v>
      </c>
      <c r="I13" s="31" t="e">
        <f>#REF!/1000000</f>
        <v>#REF!</v>
      </c>
      <c r="J13" s="31" t="e">
        <f>#REF!/1000000</f>
        <v>#REF!</v>
      </c>
      <c r="K13" s="31" t="e">
        <f>#REF!/1000000</f>
        <v>#REF!</v>
      </c>
      <c r="L13" s="31" t="e">
        <f>#REF!/1000000</f>
        <v>#REF!</v>
      </c>
      <c r="M13" s="31" t="e">
        <f>#REF!/1000000</f>
        <v>#REF!</v>
      </c>
      <c r="N13" s="31" t="e">
        <f>#REF!/1000000</f>
        <v>#REF!</v>
      </c>
      <c r="O13" s="31" t="e">
        <f>#REF!/1000000</f>
        <v>#REF!</v>
      </c>
      <c r="P13" s="1" t="s">
        <v>51</v>
      </c>
      <c r="Q13" s="44">
        <v>-1.591319</v>
      </c>
      <c r="R13" s="44">
        <v>0</v>
      </c>
      <c r="S13" s="44">
        <v>-1.591319</v>
      </c>
      <c r="T13" s="43">
        <v>0</v>
      </c>
      <c r="U13" s="42"/>
      <c r="V13" s="38">
        <v>0</v>
      </c>
      <c r="W13" s="45">
        <v>0</v>
      </c>
      <c r="X13" s="43">
        <v>0</v>
      </c>
    </row>
    <row r="14" spans="1:24" ht="15.75" customHeight="1">
      <c r="A14" s="9">
        <v>8</v>
      </c>
      <c r="B14" s="1" t="s">
        <v>52</v>
      </c>
      <c r="C14" s="31" t="e">
        <f>#REF!/1000000</f>
        <v>#REF!</v>
      </c>
      <c r="D14" s="31" t="e">
        <f>#REF!/1000000</f>
        <v>#REF!</v>
      </c>
      <c r="E14" s="31" t="e">
        <f>#REF!/1000000</f>
        <v>#REF!</v>
      </c>
      <c r="F14" s="31" t="e">
        <f>#REF!/1000000</f>
        <v>#REF!</v>
      </c>
      <c r="G14" s="31" t="e">
        <f>#REF!/1000000</f>
        <v>#REF!</v>
      </c>
      <c r="H14" s="31" t="e">
        <f>#REF!/1000000</f>
        <v>#REF!</v>
      </c>
      <c r="I14" s="31" t="e">
        <f>#REF!/1000000</f>
        <v>#REF!</v>
      </c>
      <c r="J14" s="31" t="e">
        <f>#REF!/1000000</f>
        <v>#REF!</v>
      </c>
      <c r="K14" s="31" t="e">
        <f>#REF!/1000000</f>
        <v>#REF!</v>
      </c>
      <c r="L14" s="31" t="e">
        <f>#REF!/1000000</f>
        <v>#REF!</v>
      </c>
      <c r="M14" s="31" t="e">
        <f>#REF!/1000000</f>
        <v>#REF!</v>
      </c>
      <c r="N14" s="31" t="e">
        <f>#REF!/1000000</f>
        <v>#REF!</v>
      </c>
      <c r="O14" s="31" t="e">
        <f>#REF!/1000000</f>
        <v>#REF!</v>
      </c>
      <c r="P14" s="1" t="s">
        <v>52</v>
      </c>
      <c r="Q14" s="44">
        <v>2392.333979</v>
      </c>
      <c r="R14" s="44">
        <v>2172.341538</v>
      </c>
      <c r="S14" s="44">
        <v>219.99244099999987</v>
      </c>
      <c r="T14" s="43">
        <v>10.126972999031237</v>
      </c>
      <c r="U14" s="42"/>
      <c r="V14" s="38">
        <v>300.744978</v>
      </c>
      <c r="W14" s="45">
        <v>246.68</v>
      </c>
      <c r="X14" s="43">
        <v>21.91704961893951</v>
      </c>
    </row>
    <row r="15" spans="1:24" ht="15.75" customHeight="1">
      <c r="A15" s="9">
        <v>9</v>
      </c>
      <c r="B15" s="1" t="s">
        <v>53</v>
      </c>
      <c r="C15" s="31" t="e">
        <f>#REF!/1000000</f>
        <v>#REF!</v>
      </c>
      <c r="D15" s="31" t="e">
        <f>#REF!/1000000</f>
        <v>#REF!</v>
      </c>
      <c r="E15" s="31" t="e">
        <f>#REF!/1000000</f>
        <v>#REF!</v>
      </c>
      <c r="F15" s="31" t="e">
        <f>#REF!/1000000</f>
        <v>#REF!</v>
      </c>
      <c r="G15" s="31" t="e">
        <f>#REF!/1000000</f>
        <v>#REF!</v>
      </c>
      <c r="H15" s="31" t="e">
        <f>#REF!/1000000</f>
        <v>#REF!</v>
      </c>
      <c r="I15" s="31" t="e">
        <f>#REF!/1000000</f>
        <v>#REF!</v>
      </c>
      <c r="J15" s="31" t="e">
        <f>#REF!/1000000</f>
        <v>#REF!</v>
      </c>
      <c r="K15" s="31" t="e">
        <f>#REF!/1000000</f>
        <v>#REF!</v>
      </c>
      <c r="L15" s="31" t="e">
        <f>#REF!/1000000</f>
        <v>#REF!</v>
      </c>
      <c r="M15" s="31" t="e">
        <f>#REF!/1000000</f>
        <v>#REF!</v>
      </c>
      <c r="N15" s="31" t="e">
        <f>#REF!/1000000</f>
        <v>#REF!</v>
      </c>
      <c r="O15" s="31" t="e">
        <f>#REF!/1000000</f>
        <v>#REF!</v>
      </c>
      <c r="P15" s="1" t="s">
        <v>53</v>
      </c>
      <c r="Q15" s="44">
        <v>12084.589746</v>
      </c>
      <c r="R15" s="44">
        <v>10471.413403</v>
      </c>
      <c r="S15" s="44">
        <v>1613.1763429999992</v>
      </c>
      <c r="T15" s="43">
        <v>15.405526273443023</v>
      </c>
      <c r="U15" s="42"/>
      <c r="V15" s="38">
        <v>1283.951783</v>
      </c>
      <c r="W15" s="45">
        <v>1044.57</v>
      </c>
      <c r="X15" s="43">
        <v>22.916777525680427</v>
      </c>
    </row>
    <row r="16" spans="1:24" ht="15.75" customHeight="1">
      <c r="A16" s="9">
        <v>10</v>
      </c>
      <c r="B16" s="1" t="s">
        <v>54</v>
      </c>
      <c r="C16" s="31" t="e">
        <f>#REF!/1000000</f>
        <v>#REF!</v>
      </c>
      <c r="D16" s="31" t="e">
        <f>#REF!/1000000</f>
        <v>#REF!</v>
      </c>
      <c r="E16" s="31" t="e">
        <f>#REF!/1000000</f>
        <v>#REF!</v>
      </c>
      <c r="F16" s="31" t="e">
        <f>#REF!/1000000</f>
        <v>#REF!</v>
      </c>
      <c r="G16" s="31" t="e">
        <f>#REF!/1000000</f>
        <v>#REF!</v>
      </c>
      <c r="H16" s="31" t="e">
        <f>#REF!/1000000</f>
        <v>#REF!</v>
      </c>
      <c r="I16" s="31" t="e">
        <f>#REF!/1000000</f>
        <v>#REF!</v>
      </c>
      <c r="J16" s="31" t="e">
        <f>#REF!/1000000</f>
        <v>#REF!</v>
      </c>
      <c r="K16" s="31" t="e">
        <f>#REF!/1000000</f>
        <v>#REF!</v>
      </c>
      <c r="L16" s="31" t="e">
        <f>#REF!/1000000</f>
        <v>#REF!</v>
      </c>
      <c r="M16" s="31" t="e">
        <f>#REF!/1000000</f>
        <v>#REF!</v>
      </c>
      <c r="N16" s="31" t="e">
        <f>#REF!/1000000</f>
        <v>#REF!</v>
      </c>
      <c r="O16" s="31" t="e">
        <f>#REF!/1000000</f>
        <v>#REF!</v>
      </c>
      <c r="P16" s="1" t="s">
        <v>54</v>
      </c>
      <c r="Q16" s="44">
        <v>5.001152</v>
      </c>
      <c r="R16" s="44">
        <v>0</v>
      </c>
      <c r="S16" s="44">
        <v>5.001152</v>
      </c>
      <c r="T16" s="43">
        <v>0</v>
      </c>
      <c r="U16" s="42"/>
      <c r="V16" s="38">
        <v>18.214235</v>
      </c>
      <c r="W16" s="45">
        <v>0</v>
      </c>
      <c r="X16" s="43">
        <v>0</v>
      </c>
    </row>
    <row r="17" spans="1:24" ht="15.75" customHeight="1">
      <c r="A17" s="9">
        <v>11</v>
      </c>
      <c r="B17" s="1" t="s">
        <v>55</v>
      </c>
      <c r="C17" s="31" t="e">
        <f>#REF!/1000000</f>
        <v>#REF!</v>
      </c>
      <c r="D17" s="31" t="e">
        <f>#REF!/1000000</f>
        <v>#REF!</v>
      </c>
      <c r="E17" s="31" t="e">
        <f>#REF!/1000000</f>
        <v>#REF!</v>
      </c>
      <c r="F17" s="31" t="e">
        <f>#REF!/1000000</f>
        <v>#REF!</v>
      </c>
      <c r="G17" s="31" t="e">
        <f>#REF!/1000000</f>
        <v>#REF!</v>
      </c>
      <c r="H17" s="31" t="e">
        <f>#REF!/1000000</f>
        <v>#REF!</v>
      </c>
      <c r="I17" s="31" t="e">
        <f>#REF!/1000000</f>
        <v>#REF!</v>
      </c>
      <c r="J17" s="31" t="e">
        <f>#REF!/1000000</f>
        <v>#REF!</v>
      </c>
      <c r="K17" s="31" t="e">
        <f>#REF!/1000000</f>
        <v>#REF!</v>
      </c>
      <c r="L17" s="31" t="e">
        <f>#REF!/1000000</f>
        <v>#REF!</v>
      </c>
      <c r="M17" s="31" t="e">
        <f>#REF!/1000000</f>
        <v>#REF!</v>
      </c>
      <c r="N17" s="31" t="e">
        <f>#REF!/1000000</f>
        <v>#REF!</v>
      </c>
      <c r="O17" s="31" t="e">
        <f>#REF!/1000000</f>
        <v>#REF!</v>
      </c>
      <c r="P17" s="1" t="s">
        <v>55</v>
      </c>
      <c r="Q17" s="44">
        <v>27683.983704</v>
      </c>
      <c r="R17" s="44">
        <v>24186.873251</v>
      </c>
      <c r="S17" s="44">
        <v>3497.1104529999975</v>
      </c>
      <c r="T17" s="43">
        <v>14.458712445832205</v>
      </c>
      <c r="U17" s="42"/>
      <c r="V17" s="38">
        <v>1961.310831</v>
      </c>
      <c r="W17" s="45">
        <v>1887.62</v>
      </c>
      <c r="X17" s="43">
        <v>3.903901791674178</v>
      </c>
    </row>
    <row r="18" spans="1:24" ht="15.75" customHeight="1">
      <c r="A18" s="9">
        <v>12</v>
      </c>
      <c r="B18" s="1" t="s">
        <v>56</v>
      </c>
      <c r="C18" s="31" t="e">
        <f>#REF!/1000000</f>
        <v>#REF!</v>
      </c>
      <c r="D18" s="31" t="e">
        <f>#REF!/1000000</f>
        <v>#REF!</v>
      </c>
      <c r="E18" s="31" t="e">
        <f>#REF!/1000000</f>
        <v>#REF!</v>
      </c>
      <c r="F18" s="31" t="e">
        <f>#REF!/1000000</f>
        <v>#REF!</v>
      </c>
      <c r="G18" s="31" t="e">
        <f>#REF!/1000000</f>
        <v>#REF!</v>
      </c>
      <c r="H18" s="31" t="e">
        <f>#REF!/1000000</f>
        <v>#REF!</v>
      </c>
      <c r="I18" s="31" t="e">
        <f>#REF!/1000000</f>
        <v>#REF!</v>
      </c>
      <c r="J18" s="31" t="e">
        <f>#REF!/1000000</f>
        <v>#REF!</v>
      </c>
      <c r="K18" s="31" t="e">
        <f>#REF!/1000000</f>
        <v>#REF!</v>
      </c>
      <c r="L18" s="31" t="e">
        <f>#REF!/1000000</f>
        <v>#REF!</v>
      </c>
      <c r="M18" s="31" t="e">
        <f>#REF!/1000000</f>
        <v>#REF!</v>
      </c>
      <c r="N18" s="31" t="e">
        <f>#REF!/1000000</f>
        <v>#REF!</v>
      </c>
      <c r="O18" s="31" t="e">
        <f>#REF!/1000000</f>
        <v>#REF!</v>
      </c>
      <c r="P18" s="1" t="s">
        <v>56</v>
      </c>
      <c r="Q18" s="44">
        <v>-1.548356</v>
      </c>
      <c r="R18" s="44">
        <v>0</v>
      </c>
      <c r="S18" s="44">
        <v>-1.548356</v>
      </c>
      <c r="T18" s="43"/>
      <c r="U18" s="42"/>
      <c r="V18" s="38">
        <v>20.098208</v>
      </c>
      <c r="W18" s="44">
        <v>0</v>
      </c>
      <c r="X18" s="43">
        <v>0</v>
      </c>
    </row>
    <row r="19" spans="1:24" ht="15.75" customHeight="1">
      <c r="A19" s="9">
        <v>13</v>
      </c>
      <c r="B19" s="1" t="s">
        <v>57</v>
      </c>
      <c r="C19" s="31" t="e">
        <f>#REF!/1000000</f>
        <v>#REF!</v>
      </c>
      <c r="D19" s="31" t="e">
        <f>#REF!/1000000</f>
        <v>#REF!</v>
      </c>
      <c r="E19" s="31" t="e">
        <f>#REF!/1000000</f>
        <v>#REF!</v>
      </c>
      <c r="F19" s="31" t="e">
        <f>#REF!/1000000</f>
        <v>#REF!</v>
      </c>
      <c r="G19" s="31" t="e">
        <f>#REF!/1000000</f>
        <v>#REF!</v>
      </c>
      <c r="H19" s="31" t="e">
        <f>#REF!/1000000</f>
        <v>#REF!</v>
      </c>
      <c r="I19" s="31" t="e">
        <f>#REF!/1000000</f>
        <v>#REF!</v>
      </c>
      <c r="J19" s="31" t="e">
        <f>#REF!/1000000</f>
        <v>#REF!</v>
      </c>
      <c r="K19" s="31" t="e">
        <f>#REF!/1000000</f>
        <v>#REF!</v>
      </c>
      <c r="L19" s="31" t="e">
        <f>#REF!/1000000</f>
        <v>#REF!</v>
      </c>
      <c r="M19" s="31" t="e">
        <f>#REF!/1000000</f>
        <v>#REF!</v>
      </c>
      <c r="N19" s="31" t="e">
        <f>#REF!/1000000</f>
        <v>#REF!</v>
      </c>
      <c r="O19" s="31" t="e">
        <f>#REF!/1000000</f>
        <v>#REF!</v>
      </c>
      <c r="P19" s="1" t="s">
        <v>57</v>
      </c>
      <c r="Q19" s="44">
        <v>3004.4785</v>
      </c>
      <c r="R19" s="44">
        <v>2660.641487</v>
      </c>
      <c r="S19" s="44">
        <v>343.8370130000003</v>
      </c>
      <c r="T19" s="43">
        <v>12.923086957788248</v>
      </c>
      <c r="U19" s="42"/>
      <c r="V19" s="38">
        <v>278.734905</v>
      </c>
      <c r="W19" s="44">
        <v>398.11</v>
      </c>
      <c r="X19" s="43">
        <v>-29.985455024993087</v>
      </c>
    </row>
    <row r="20" spans="1:24" ht="15.75" customHeight="1">
      <c r="A20" s="9">
        <v>14</v>
      </c>
      <c r="B20" s="1" t="s">
        <v>58</v>
      </c>
      <c r="C20" s="31" t="e">
        <f>#REF!/1000000</f>
        <v>#REF!</v>
      </c>
      <c r="D20" s="31" t="e">
        <f>#REF!/1000000</f>
        <v>#REF!</v>
      </c>
      <c r="E20" s="31" t="e">
        <f>#REF!/1000000</f>
        <v>#REF!</v>
      </c>
      <c r="F20" s="31" t="e">
        <f>#REF!/1000000</f>
        <v>#REF!</v>
      </c>
      <c r="G20" s="31" t="e">
        <f>#REF!/1000000</f>
        <v>#REF!</v>
      </c>
      <c r="H20" s="31" t="e">
        <f>#REF!/1000000</f>
        <v>#REF!</v>
      </c>
      <c r="I20" s="31" t="e">
        <f>#REF!/1000000</f>
        <v>#REF!</v>
      </c>
      <c r="J20" s="31" t="e">
        <f>#REF!/1000000</f>
        <v>#REF!</v>
      </c>
      <c r="K20" s="31" t="e">
        <f>#REF!/1000000</f>
        <v>#REF!</v>
      </c>
      <c r="L20" s="31" t="e">
        <f>#REF!/1000000</f>
        <v>#REF!</v>
      </c>
      <c r="M20" s="31" t="e">
        <f>#REF!/1000000</f>
        <v>#REF!</v>
      </c>
      <c r="N20" s="31" t="e">
        <f>#REF!/1000000</f>
        <v>#REF!</v>
      </c>
      <c r="O20" s="31" t="e">
        <f>#REF!/1000000</f>
        <v>#REF!</v>
      </c>
      <c r="P20" s="1" t="s">
        <v>58</v>
      </c>
      <c r="Q20" s="44">
        <v>24794.13881</v>
      </c>
      <c r="R20" s="44">
        <v>20770.096361</v>
      </c>
      <c r="S20" s="44">
        <v>4024.0424490000005</v>
      </c>
      <c r="T20" s="43">
        <v>19.374211746826283</v>
      </c>
      <c r="U20" s="46"/>
      <c r="V20" s="38">
        <v>1554.267359</v>
      </c>
      <c r="W20" s="44">
        <v>1548.21</v>
      </c>
      <c r="X20" s="43">
        <v>0.3912491845421426</v>
      </c>
    </row>
    <row r="21" spans="1:24" ht="15.75" customHeight="1">
      <c r="A21" s="9">
        <v>15</v>
      </c>
      <c r="B21" s="1" t="s">
        <v>59</v>
      </c>
      <c r="C21" s="31" t="e">
        <f>#REF!/1000000</f>
        <v>#REF!</v>
      </c>
      <c r="D21" s="31" t="e">
        <f>#REF!/1000000</f>
        <v>#REF!</v>
      </c>
      <c r="E21" s="31" t="e">
        <f>#REF!/1000000</f>
        <v>#REF!</v>
      </c>
      <c r="F21" s="31" t="e">
        <f>#REF!/1000000</f>
        <v>#REF!</v>
      </c>
      <c r="G21" s="31" t="e">
        <f>#REF!/1000000</f>
        <v>#REF!</v>
      </c>
      <c r="H21" s="31" t="e">
        <f>#REF!/1000000</f>
        <v>#REF!</v>
      </c>
      <c r="I21" s="31" t="e">
        <f>#REF!/1000000</f>
        <v>#REF!</v>
      </c>
      <c r="J21" s="31" t="e">
        <f>#REF!/1000000</f>
        <v>#REF!</v>
      </c>
      <c r="K21" s="31" t="e">
        <f>#REF!/1000000</f>
        <v>#REF!</v>
      </c>
      <c r="L21" s="31" t="e">
        <f>#REF!/1000000</f>
        <v>#REF!</v>
      </c>
      <c r="M21" s="31" t="e">
        <f>#REF!/1000000</f>
        <v>#REF!</v>
      </c>
      <c r="N21" s="31" t="e">
        <f>#REF!/1000000</f>
        <v>#REF!</v>
      </c>
      <c r="O21" s="31" t="e">
        <f>#REF!/1000000</f>
        <v>#REF!</v>
      </c>
      <c r="P21" s="1" t="s">
        <v>59</v>
      </c>
      <c r="Q21" s="44">
        <v>3570.433313</v>
      </c>
      <c r="R21" s="44">
        <v>3153.140802</v>
      </c>
      <c r="S21" s="44">
        <v>417.2925110000001</v>
      </c>
      <c r="T21" s="43">
        <v>13.234185759650073</v>
      </c>
      <c r="U21" s="42"/>
      <c r="V21" s="38">
        <v>130.607581</v>
      </c>
      <c r="W21" s="44">
        <v>380.24</v>
      </c>
      <c r="X21" s="43">
        <v>-65.65127787713024</v>
      </c>
    </row>
    <row r="22" spans="1:24" ht="15.75" customHeight="1">
      <c r="A22" s="9">
        <v>16</v>
      </c>
      <c r="B22" s="1" t="s">
        <v>60</v>
      </c>
      <c r="C22" s="31" t="e">
        <f>#REF!/1000000</f>
        <v>#REF!</v>
      </c>
      <c r="D22" s="31" t="e">
        <f>#REF!/1000000</f>
        <v>#REF!</v>
      </c>
      <c r="E22" s="31" t="e">
        <f>#REF!/1000000</f>
        <v>#REF!</v>
      </c>
      <c r="F22" s="31" t="e">
        <f>#REF!/1000000</f>
        <v>#REF!</v>
      </c>
      <c r="G22" s="31" t="e">
        <f>#REF!/1000000</f>
        <v>#REF!</v>
      </c>
      <c r="H22" s="31" t="e">
        <f>#REF!/1000000</f>
        <v>#REF!</v>
      </c>
      <c r="I22" s="31" t="e">
        <f>#REF!/1000000</f>
        <v>#REF!</v>
      </c>
      <c r="J22" s="31" t="e">
        <f>#REF!/1000000</f>
        <v>#REF!</v>
      </c>
      <c r="K22" s="31" t="e">
        <f>#REF!/1000000</f>
        <v>#REF!</v>
      </c>
      <c r="L22" s="31" t="e">
        <f>#REF!/1000000</f>
        <v>#REF!</v>
      </c>
      <c r="M22" s="31" t="e">
        <f>#REF!/1000000</f>
        <v>#REF!</v>
      </c>
      <c r="N22" s="31" t="e">
        <f>#REF!/1000000</f>
        <v>#REF!</v>
      </c>
      <c r="O22" s="31" t="e">
        <f>#REF!/1000000</f>
        <v>#REF!</v>
      </c>
      <c r="P22" s="1" t="s">
        <v>60</v>
      </c>
      <c r="Q22" s="44">
        <v>6147.133113</v>
      </c>
      <c r="R22" s="44">
        <v>5347.843385</v>
      </c>
      <c r="S22" s="44">
        <v>799.2897279999997</v>
      </c>
      <c r="T22" s="43">
        <v>14.946019740254599</v>
      </c>
      <c r="U22" s="42"/>
      <c r="V22" s="38">
        <v>469.335534</v>
      </c>
      <c r="W22" s="44">
        <v>612.32</v>
      </c>
      <c r="X22" s="43">
        <v>-23.35126502482363</v>
      </c>
    </row>
    <row r="23" spans="1:24" ht="15.75" customHeight="1">
      <c r="A23" s="9">
        <v>17</v>
      </c>
      <c r="B23" s="1" t="s">
        <v>61</v>
      </c>
      <c r="C23" s="31" t="e">
        <f>#REF!/1000000</f>
        <v>#REF!</v>
      </c>
      <c r="D23" s="31" t="e">
        <f>#REF!/1000000</f>
        <v>#REF!</v>
      </c>
      <c r="E23" s="31" t="e">
        <f>#REF!/1000000</f>
        <v>#REF!</v>
      </c>
      <c r="F23" s="31" t="e">
        <f>#REF!/1000000</f>
        <v>#REF!</v>
      </c>
      <c r="G23" s="31" t="e">
        <f>#REF!/1000000</f>
        <v>#REF!</v>
      </c>
      <c r="H23" s="31" t="e">
        <f>#REF!/1000000</f>
        <v>#REF!</v>
      </c>
      <c r="I23" s="31" t="e">
        <f>#REF!/1000000</f>
        <v>#REF!</v>
      </c>
      <c r="J23" s="31" t="e">
        <f>#REF!/1000000</f>
        <v>#REF!</v>
      </c>
      <c r="K23" s="31" t="e">
        <f>#REF!/1000000</f>
        <v>#REF!</v>
      </c>
      <c r="L23" s="31" t="e">
        <f>#REF!/1000000</f>
        <v>#REF!</v>
      </c>
      <c r="M23" s="31" t="e">
        <f>#REF!/1000000</f>
        <v>#REF!</v>
      </c>
      <c r="N23" s="31" t="e">
        <f>#REF!/1000000</f>
        <v>#REF!</v>
      </c>
      <c r="O23" s="31" t="e">
        <f>#REF!/1000000</f>
        <v>#REF!</v>
      </c>
      <c r="P23" s="1" t="s">
        <v>61</v>
      </c>
      <c r="Q23" s="44">
        <v>25.7363</v>
      </c>
      <c r="R23" s="44">
        <v>3643.459367</v>
      </c>
      <c r="S23" s="44">
        <v>-3617.723067</v>
      </c>
      <c r="T23" s="43">
        <v>-99.29363010788313</v>
      </c>
      <c r="U23" s="42"/>
      <c r="V23" s="38">
        <v>215.572049</v>
      </c>
      <c r="W23" s="44">
        <v>455.51</v>
      </c>
      <c r="X23" s="43">
        <v>-52.674573774450614</v>
      </c>
    </row>
    <row r="24" spans="1:24" ht="15.75" customHeight="1">
      <c r="A24" s="9">
        <v>18</v>
      </c>
      <c r="B24" s="1" t="s">
        <v>62</v>
      </c>
      <c r="C24" s="31" t="e">
        <f>#REF!/1000000</f>
        <v>#REF!</v>
      </c>
      <c r="D24" s="31" t="e">
        <f>#REF!/1000000</f>
        <v>#REF!</v>
      </c>
      <c r="E24" s="31" t="e">
        <f>#REF!/1000000</f>
        <v>#REF!</v>
      </c>
      <c r="F24" s="31" t="e">
        <f>#REF!/1000000</f>
        <v>#REF!</v>
      </c>
      <c r="G24" s="31" t="e">
        <f>#REF!/1000000</f>
        <v>#REF!</v>
      </c>
      <c r="H24" s="31" t="e">
        <f>#REF!/1000000</f>
        <v>#REF!</v>
      </c>
      <c r="I24" s="31" t="e">
        <f>#REF!/1000000</f>
        <v>#REF!</v>
      </c>
      <c r="J24" s="31" t="e">
        <f>#REF!/1000000</f>
        <v>#REF!</v>
      </c>
      <c r="K24" s="31" t="e">
        <f>#REF!/1000000</f>
        <v>#REF!</v>
      </c>
      <c r="L24" s="31" t="e">
        <f>#REF!/1000000</f>
        <v>#REF!</v>
      </c>
      <c r="M24" s="31" t="e">
        <f>#REF!/1000000</f>
        <v>#REF!</v>
      </c>
      <c r="N24" s="31" t="e">
        <f>#REF!/1000000</f>
        <v>#REF!</v>
      </c>
      <c r="O24" s="31" t="e">
        <f>#REF!/1000000</f>
        <v>#REF!</v>
      </c>
      <c r="P24" s="1" t="s">
        <v>62</v>
      </c>
      <c r="Q24" s="44">
        <v>3016.80621</v>
      </c>
      <c r="R24" s="44">
        <v>2755.538951</v>
      </c>
      <c r="S24" s="44">
        <v>261.2672590000002</v>
      </c>
      <c r="T24" s="43">
        <v>9.481530243119405</v>
      </c>
      <c r="U24" s="42"/>
      <c r="V24" s="38">
        <v>346.030222</v>
      </c>
      <c r="W24" s="44">
        <v>364.92</v>
      </c>
      <c r="X24" s="43">
        <v>-5.176416200811146</v>
      </c>
    </row>
    <row r="25" spans="1:24" ht="15.75" customHeight="1">
      <c r="A25" s="9">
        <v>19</v>
      </c>
      <c r="B25" s="1" t="s">
        <v>63</v>
      </c>
      <c r="C25" s="31" t="e">
        <f>#REF!/1000000</f>
        <v>#REF!</v>
      </c>
      <c r="D25" s="31" t="e">
        <f>#REF!/1000000</f>
        <v>#REF!</v>
      </c>
      <c r="E25" s="31" t="e">
        <f>#REF!/1000000</f>
        <v>#REF!</v>
      </c>
      <c r="F25" s="31" t="e">
        <f>#REF!/1000000</f>
        <v>#REF!</v>
      </c>
      <c r="G25" s="31" t="e">
        <f>#REF!/1000000</f>
        <v>#REF!</v>
      </c>
      <c r="H25" s="31" t="e">
        <f>#REF!/1000000</f>
        <v>#REF!</v>
      </c>
      <c r="I25" s="31" t="e">
        <f>#REF!/1000000</f>
        <v>#REF!</v>
      </c>
      <c r="J25" s="31" t="e">
        <f>#REF!/1000000</f>
        <v>#REF!</v>
      </c>
      <c r="K25" s="31" t="e">
        <f>#REF!/1000000</f>
        <v>#REF!</v>
      </c>
      <c r="L25" s="31" t="e">
        <f>#REF!/1000000</f>
        <v>#REF!</v>
      </c>
      <c r="M25" s="31" t="e">
        <f>#REF!/1000000</f>
        <v>#REF!</v>
      </c>
      <c r="N25" s="31" t="e">
        <f>#REF!/1000000</f>
        <v>#REF!</v>
      </c>
      <c r="O25" s="31" t="e">
        <f>#REF!/1000000</f>
        <v>#REF!</v>
      </c>
      <c r="P25" s="1" t="s">
        <v>63</v>
      </c>
      <c r="Q25" s="44">
        <v>8831.069803</v>
      </c>
      <c r="R25" s="44">
        <v>8165.115508</v>
      </c>
      <c r="S25" s="44">
        <v>665.9542950000005</v>
      </c>
      <c r="T25" s="43">
        <v>8.156091537805107</v>
      </c>
      <c r="U25" s="42"/>
      <c r="V25" s="38">
        <v>57.633138</v>
      </c>
      <c r="W25" s="44">
        <v>501.94</v>
      </c>
      <c r="X25" s="43">
        <v>-88.5179228593059</v>
      </c>
    </row>
    <row r="26" spans="1:24" ht="15.75" customHeight="1">
      <c r="A26" s="9">
        <v>20</v>
      </c>
      <c r="B26" s="1" t="s">
        <v>67</v>
      </c>
      <c r="C26" s="31" t="e">
        <f>#REF!/1000000</f>
        <v>#REF!</v>
      </c>
      <c r="D26" s="31" t="e">
        <f>#REF!/1000000</f>
        <v>#REF!</v>
      </c>
      <c r="E26" s="31" t="e">
        <f>#REF!/1000000</f>
        <v>#REF!</v>
      </c>
      <c r="F26" s="31" t="e">
        <f>#REF!/1000000</f>
        <v>#REF!</v>
      </c>
      <c r="G26" s="31" t="e">
        <f>#REF!/1000000</f>
        <v>#REF!</v>
      </c>
      <c r="H26" s="31" t="e">
        <f>#REF!/1000000</f>
        <v>#REF!</v>
      </c>
      <c r="I26" s="31" t="e">
        <f>#REF!/1000000</f>
        <v>#REF!</v>
      </c>
      <c r="J26" s="31" t="e">
        <f>#REF!/1000000</f>
        <v>#REF!</v>
      </c>
      <c r="K26" s="31" t="e">
        <f>#REF!/1000000</f>
        <v>#REF!</v>
      </c>
      <c r="L26" s="31" t="e">
        <f>#REF!/1000000</f>
        <v>#REF!</v>
      </c>
      <c r="M26" s="31" t="e">
        <f>#REF!/1000000</f>
        <v>#REF!</v>
      </c>
      <c r="N26" s="31" t="e">
        <f>#REF!/1000000</f>
        <v>#REF!</v>
      </c>
      <c r="O26" s="31" t="e">
        <f>#REF!/1000000</f>
        <v>#REF!</v>
      </c>
      <c r="P26" s="1" t="s">
        <v>67</v>
      </c>
      <c r="Q26" s="44">
        <v>9.86591</v>
      </c>
      <c r="R26" s="44">
        <v>0</v>
      </c>
      <c r="S26" s="44">
        <v>9.86591</v>
      </c>
      <c r="T26" s="43"/>
      <c r="U26" s="42"/>
      <c r="V26" s="38">
        <v>17.547242</v>
      </c>
      <c r="W26" s="44">
        <v>0</v>
      </c>
      <c r="X26" s="43">
        <v>0</v>
      </c>
    </row>
    <row r="27" spans="1:24" ht="15.75" customHeight="1">
      <c r="A27" s="9">
        <v>21</v>
      </c>
      <c r="B27" s="1" t="s">
        <v>64</v>
      </c>
      <c r="C27" s="31" t="e">
        <f>#REF!/1000000</f>
        <v>#REF!</v>
      </c>
      <c r="D27" s="31" t="e">
        <f>#REF!/1000000</f>
        <v>#REF!</v>
      </c>
      <c r="E27" s="31" t="e">
        <f>#REF!/1000000</f>
        <v>#REF!</v>
      </c>
      <c r="F27" s="31" t="e">
        <f>#REF!/1000000</f>
        <v>#REF!</v>
      </c>
      <c r="G27" s="31" t="e">
        <f>#REF!/1000000</f>
        <v>#REF!</v>
      </c>
      <c r="H27" s="31" t="e">
        <f>#REF!/1000000</f>
        <v>#REF!</v>
      </c>
      <c r="I27" s="31" t="e">
        <f>#REF!/1000000</f>
        <v>#REF!</v>
      </c>
      <c r="J27" s="31" t="e">
        <f>#REF!/1000000</f>
        <v>#REF!</v>
      </c>
      <c r="K27" s="31" t="e">
        <f>#REF!/1000000</f>
        <v>#REF!</v>
      </c>
      <c r="L27" s="31" t="e">
        <f>#REF!/1000000</f>
        <v>#REF!</v>
      </c>
      <c r="M27" s="31" t="e">
        <f>#REF!/1000000</f>
        <v>#REF!</v>
      </c>
      <c r="N27" s="31" t="e">
        <f>#REF!/1000000</f>
        <v>#REF!</v>
      </c>
      <c r="O27" s="31" t="e">
        <f>#REF!/1000000</f>
        <v>#REF!</v>
      </c>
      <c r="P27" s="1" t="s">
        <v>64</v>
      </c>
      <c r="Q27" s="44">
        <v>1878.14295</v>
      </c>
      <c r="R27" s="44">
        <v>1742.474683</v>
      </c>
      <c r="S27" s="44">
        <v>135.66826700000001</v>
      </c>
      <c r="T27" s="43">
        <v>7.785953410032989</v>
      </c>
      <c r="U27" s="42"/>
      <c r="V27" s="38">
        <v>604.344941</v>
      </c>
      <c r="W27" s="44">
        <v>308.91</v>
      </c>
      <c r="X27" s="43">
        <v>95.63786895859633</v>
      </c>
    </row>
    <row r="28" spans="1:24" ht="15.75" customHeight="1">
      <c r="A28" s="9">
        <v>22</v>
      </c>
      <c r="B28" s="1" t="s">
        <v>65</v>
      </c>
      <c r="C28" s="31" t="e">
        <f>#REF!/1000000</f>
        <v>#REF!</v>
      </c>
      <c r="D28" s="31" t="e">
        <f>#REF!/1000000</f>
        <v>#REF!</v>
      </c>
      <c r="E28" s="31" t="e">
        <f>#REF!/1000000</f>
        <v>#REF!</v>
      </c>
      <c r="F28" s="31" t="e">
        <f>#REF!/1000000</f>
        <v>#REF!</v>
      </c>
      <c r="G28" s="31" t="e">
        <f>#REF!/1000000</f>
        <v>#REF!</v>
      </c>
      <c r="H28" s="31" t="e">
        <f>#REF!/1000000</f>
        <v>#REF!</v>
      </c>
      <c r="I28" s="31" t="e">
        <f>#REF!/1000000</f>
        <v>#REF!</v>
      </c>
      <c r="J28" s="31" t="e">
        <f>#REF!/1000000</f>
        <v>#REF!</v>
      </c>
      <c r="K28" s="31" t="e">
        <f>#REF!/1000000</f>
        <v>#REF!</v>
      </c>
      <c r="L28" s="31" t="e">
        <f>#REF!/1000000</f>
        <v>#REF!</v>
      </c>
      <c r="M28" s="31" t="e">
        <f>#REF!/1000000</f>
        <v>#REF!</v>
      </c>
      <c r="N28" s="31" t="e">
        <f>#REF!/1000000</f>
        <v>#REF!</v>
      </c>
      <c r="O28" s="31" t="e">
        <f>#REF!/1000000</f>
        <v>#REF!</v>
      </c>
      <c r="P28" s="1" t="s">
        <v>65</v>
      </c>
      <c r="Q28" s="44">
        <v>3096.992559</v>
      </c>
      <c r="R28" s="44">
        <v>2786.409986</v>
      </c>
      <c r="S28" s="44">
        <v>310.5825729999997</v>
      </c>
      <c r="T28" s="43">
        <v>11.146334335596215</v>
      </c>
      <c r="U28" s="42"/>
      <c r="V28" s="38">
        <v>299.801953</v>
      </c>
      <c r="W28" s="44">
        <v>590.04</v>
      </c>
      <c r="X28" s="43">
        <v>-49.189554436987315</v>
      </c>
    </row>
    <row r="29" spans="1:24" ht="15.75" customHeight="1">
      <c r="A29" s="9">
        <v>23</v>
      </c>
      <c r="B29" s="1" t="s">
        <v>66</v>
      </c>
      <c r="C29" s="31" t="e">
        <f>#REF!/1000000</f>
        <v>#REF!</v>
      </c>
      <c r="D29" s="31" t="e">
        <f>#REF!/1000000</f>
        <v>#REF!</v>
      </c>
      <c r="E29" s="31" t="e">
        <f>#REF!/1000000</f>
        <v>#REF!</v>
      </c>
      <c r="F29" s="31" t="e">
        <f>#REF!/1000000</f>
        <v>#REF!</v>
      </c>
      <c r="G29" s="31" t="e">
        <f>#REF!/1000000</f>
        <v>#REF!</v>
      </c>
      <c r="H29" s="31" t="e">
        <f>#REF!/1000000</f>
        <v>#REF!</v>
      </c>
      <c r="I29" s="31" t="e">
        <f>#REF!/1000000</f>
        <v>#REF!</v>
      </c>
      <c r="J29" s="31" t="e">
        <f>#REF!/1000000</f>
        <v>#REF!</v>
      </c>
      <c r="K29" s="31" t="e">
        <f>#REF!/1000000</f>
        <v>#REF!</v>
      </c>
      <c r="L29" s="31" t="e">
        <f>#REF!/1000000</f>
        <v>#REF!</v>
      </c>
      <c r="M29" s="31" t="e">
        <f>#REF!/1000000</f>
        <v>#REF!</v>
      </c>
      <c r="N29" s="31" t="e">
        <f>#REF!/1000000</f>
        <v>#REF!</v>
      </c>
      <c r="O29" s="31" t="e">
        <f>#REF!/1000000</f>
        <v>#REF!</v>
      </c>
      <c r="P29" s="1" t="s">
        <v>66</v>
      </c>
      <c r="Q29" s="44">
        <v>2.614811</v>
      </c>
      <c r="R29" s="44">
        <v>0</v>
      </c>
      <c r="S29" s="44">
        <v>2.614811</v>
      </c>
      <c r="T29" s="43"/>
      <c r="U29" s="42"/>
      <c r="V29" s="38">
        <v>40.597488</v>
      </c>
      <c r="W29" s="44">
        <v>0</v>
      </c>
      <c r="X29" s="43">
        <v>0</v>
      </c>
    </row>
    <row r="30" spans="1:24" ht="15.75" customHeight="1">
      <c r="A30" s="9"/>
      <c r="B30" s="2" t="s">
        <v>6</v>
      </c>
      <c r="C30" s="32" t="e">
        <f>#REF!/1000000</f>
        <v>#REF!</v>
      </c>
      <c r="D30" s="32" t="e">
        <f>#REF!/1000000</f>
        <v>#REF!</v>
      </c>
      <c r="E30" s="32" t="e">
        <f>#REF!/1000000</f>
        <v>#REF!</v>
      </c>
      <c r="F30" s="32" t="e">
        <f>#REF!/1000000</f>
        <v>#REF!</v>
      </c>
      <c r="G30" s="32" t="e">
        <f>#REF!/1000000</f>
        <v>#REF!</v>
      </c>
      <c r="H30" s="32" t="e">
        <f>#REF!/1000000</f>
        <v>#REF!</v>
      </c>
      <c r="I30" s="32" t="e">
        <f>#REF!/1000000</f>
        <v>#REF!</v>
      </c>
      <c r="J30" s="32" t="e">
        <f>#REF!/1000000</f>
        <v>#REF!</v>
      </c>
      <c r="K30" s="32" t="e">
        <f>#REF!/1000000</f>
        <v>#REF!</v>
      </c>
      <c r="L30" s="32" t="e">
        <f>#REF!/1000000</f>
        <v>#REF!</v>
      </c>
      <c r="M30" s="32" t="e">
        <f>#REF!/1000000</f>
        <v>#REF!</v>
      </c>
      <c r="N30" s="32" t="e">
        <f>#REF!/1000000</f>
        <v>#REF!</v>
      </c>
      <c r="O30" s="32" t="e">
        <f>#REF!/1000000</f>
        <v>#REF!</v>
      </c>
      <c r="P30" s="2" t="s">
        <v>6</v>
      </c>
      <c r="Q30" s="47">
        <v>224932.746888</v>
      </c>
      <c r="R30" s="47">
        <v>194248.071417</v>
      </c>
      <c r="S30" s="47">
        <v>30684.675470999995</v>
      </c>
      <c r="T30" s="48">
        <v>15.79664356364599</v>
      </c>
      <c r="U30" s="49"/>
      <c r="V30" s="39">
        <v>4014.4724119999996</v>
      </c>
      <c r="W30" s="39">
        <v>5160.2</v>
      </c>
      <c r="X30" s="48">
        <v>-22.20316243556452</v>
      </c>
    </row>
    <row r="31" spans="1:24" ht="15.75" customHeight="1">
      <c r="A31" s="9">
        <v>24</v>
      </c>
      <c r="B31" s="1" t="s">
        <v>8</v>
      </c>
      <c r="C31" s="31" t="e">
        <f>#REF!/1000000</f>
        <v>#REF!</v>
      </c>
      <c r="D31" s="31" t="e">
        <f>#REF!/1000000</f>
        <v>#REF!</v>
      </c>
      <c r="E31" s="31" t="e">
        <f>#REF!/1000000</f>
        <v>#REF!</v>
      </c>
      <c r="F31" s="31" t="e">
        <f>#REF!/1000000</f>
        <v>#REF!</v>
      </c>
      <c r="G31" s="31" t="e">
        <f>#REF!/1000000</f>
        <v>#REF!</v>
      </c>
      <c r="H31" s="31" t="e">
        <f>#REF!/1000000</f>
        <v>#REF!</v>
      </c>
      <c r="I31" s="31" t="e">
        <f>#REF!/1000000</f>
        <v>#REF!</v>
      </c>
      <c r="J31" s="31" t="e">
        <f>#REF!/1000000</f>
        <v>#REF!</v>
      </c>
      <c r="K31" s="31" t="e">
        <f>#REF!/1000000</f>
        <v>#REF!</v>
      </c>
      <c r="L31" s="31" t="e">
        <f>#REF!/1000000</f>
        <v>#REF!</v>
      </c>
      <c r="M31" s="31" t="e">
        <f>#REF!/1000000</f>
        <v>#REF!</v>
      </c>
      <c r="N31" s="31" t="e">
        <f>#REF!/1000000</f>
        <v>#REF!</v>
      </c>
      <c r="O31" s="31" t="e">
        <f>#REF!/1000000</f>
        <v>#REF!</v>
      </c>
      <c r="P31" s="1" t="s">
        <v>8</v>
      </c>
      <c r="Q31" s="44">
        <v>15013.590727</v>
      </c>
      <c r="R31" s="44">
        <v>13888.255978</v>
      </c>
      <c r="S31" s="44">
        <v>1125.3347490000015</v>
      </c>
      <c r="T31" s="43">
        <v>8.10277943308802</v>
      </c>
      <c r="U31" s="42"/>
      <c r="V31" s="38">
        <v>602.361241</v>
      </c>
      <c r="W31" s="44">
        <v>643.11</v>
      </c>
      <c r="X31" s="43">
        <v>-6.3362036043600725</v>
      </c>
    </row>
    <row r="32" spans="1:24" ht="15.75" customHeight="1">
      <c r="A32" s="9"/>
      <c r="B32" s="2" t="s">
        <v>7</v>
      </c>
      <c r="C32" s="32" t="e">
        <f>#REF!/1000000</f>
        <v>#REF!</v>
      </c>
      <c r="D32" s="32" t="e">
        <f>#REF!/1000000</f>
        <v>#REF!</v>
      </c>
      <c r="E32" s="32" t="e">
        <f>#REF!/1000000</f>
        <v>#REF!</v>
      </c>
      <c r="F32" s="32" t="e">
        <f>#REF!/1000000</f>
        <v>#REF!</v>
      </c>
      <c r="G32" s="32" t="e">
        <f>#REF!/1000000</f>
        <v>#REF!</v>
      </c>
      <c r="H32" s="32" t="e">
        <f>#REF!/1000000</f>
        <v>#REF!</v>
      </c>
      <c r="I32" s="32" t="e">
        <f>#REF!/1000000</f>
        <v>#REF!</v>
      </c>
      <c r="J32" s="32" t="e">
        <f>#REF!/1000000</f>
        <v>#REF!</v>
      </c>
      <c r="K32" s="32" t="e">
        <f>#REF!/1000000</f>
        <v>#REF!</v>
      </c>
      <c r="L32" s="32" t="e">
        <f>#REF!/1000000</f>
        <v>#REF!</v>
      </c>
      <c r="M32" s="32" t="e">
        <f>#REF!/1000000</f>
        <v>#REF!</v>
      </c>
      <c r="N32" s="32" t="e">
        <f>#REF!/1000000</f>
        <v>#REF!</v>
      </c>
      <c r="O32" s="32" t="e">
        <f>#REF!/1000000</f>
        <v>#REF!</v>
      </c>
      <c r="P32" s="2" t="s">
        <v>7</v>
      </c>
      <c r="Q32" s="44">
        <v>239946.337615</v>
      </c>
      <c r="R32" s="44">
        <v>208136.327395</v>
      </c>
      <c r="S32" s="44">
        <v>31810.010219999996</v>
      </c>
      <c r="T32" s="43">
        <v>15.283257189232101</v>
      </c>
      <c r="U32" s="42"/>
      <c r="V32" s="39">
        <v>4616.833653</v>
      </c>
      <c r="W32" s="39">
        <v>5803.3099999999995</v>
      </c>
      <c r="X32" s="48">
        <v>-20.44482109347941</v>
      </c>
    </row>
    <row r="33" ht="9">
      <c r="X33" s="41"/>
    </row>
    <row r="40" spans="14:15" ht="9">
      <c r="N40" s="21"/>
      <c r="O40" s="21"/>
    </row>
  </sheetData>
  <sheetProtection/>
  <mergeCells count="8">
    <mergeCell ref="V5:X5"/>
    <mergeCell ref="Q5:T5"/>
    <mergeCell ref="A1:N1"/>
    <mergeCell ref="A3:N3"/>
    <mergeCell ref="B5:K5"/>
    <mergeCell ref="L5:O5"/>
    <mergeCell ref="P5:P6"/>
    <mergeCell ref="P1:X1"/>
  </mergeCells>
  <printOptions/>
  <pageMargins left="0.1" right="0.1" top="0.748031496062992" bottom="0.748031496062992" header="0.31496062992126" footer="0.31496062992126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    E    E    P</cp:lastModifiedBy>
  <cp:lastPrinted>2015-02-22T22:42:20Z</cp:lastPrinted>
  <dcterms:created xsi:type="dcterms:W3CDTF">2014-03-24T04:21:21Z</dcterms:created>
  <dcterms:modified xsi:type="dcterms:W3CDTF">2018-02-27T11:45:42Z</dcterms:modified>
  <cp:category/>
  <cp:version/>
  <cp:contentType/>
  <cp:contentStatus/>
</cp:coreProperties>
</file>